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E:\ESEG\2023-1\Núcleos\Núcleos\Exercícios\"/>
    </mc:Choice>
  </mc:AlternateContent>
  <xr:revisionPtr revIDLastSave="0" documentId="8_{528F8836-3158-43A8-B3EE-F506F1045C25}" xr6:coauthVersionLast="36" xr6:coauthVersionMax="36" xr10:uidLastSave="{00000000-0000-0000-0000-000000000000}"/>
  <bookViews>
    <workbookView xWindow="480" yWindow="75" windowWidth="11355" windowHeight="7935" firstSheet="2" xr2:uid="{00000000-000D-0000-FFFF-FFFF00000000}"/>
  </bookViews>
  <sheets>
    <sheet name="exerc1" sheetId="8" r:id="rId1"/>
    <sheet name="Exerc1 - Resultados" sheetId="16" r:id="rId2"/>
    <sheet name="Exerc1 - Histograma dos Erros" sheetId="9" r:id="rId3"/>
    <sheet name="Exerc1 - Multicolinearidade" sheetId="10" r:id="rId4"/>
    <sheet name="Exerc1 - Heterocedasticidade" sheetId="11" r:id="rId5"/>
    <sheet name="Exerc1 - Autocorrelação Serial" sheetId="12" r:id="rId6"/>
    <sheet name="exerc2" sheetId="3" r:id="rId7"/>
    <sheet name="Exerc2 - Resultados" sheetId="13" r:id="rId8"/>
    <sheet name="exerc3" sheetId="2" r:id="rId9"/>
    <sheet name="Exerc3 - Resultados" sheetId="14" r:id="rId10"/>
    <sheet name="Exerc3 - Multicolinearidade" sheetId="15" r:id="rId11"/>
  </sheets>
  <calcPr calcId="191029" concurrentCalc="0"/>
</workbook>
</file>

<file path=xl/calcChain.xml><?xml version="1.0" encoding="utf-8"?>
<calcChain xmlns="http://schemas.openxmlformats.org/spreadsheetml/2006/main">
  <c r="E8" i="8" l="1"/>
  <c r="F8" i="8"/>
  <c r="J8" i="8"/>
  <c r="E4" i="8"/>
  <c r="F4" i="8"/>
  <c r="J4" i="8"/>
  <c r="E5" i="8"/>
  <c r="F5" i="8"/>
  <c r="J5" i="8"/>
  <c r="E9" i="8"/>
  <c r="F9" i="8"/>
  <c r="J9" i="8"/>
  <c r="E10" i="8"/>
  <c r="F10" i="8"/>
  <c r="J10" i="8"/>
  <c r="E12" i="8"/>
  <c r="F12" i="8"/>
  <c r="J12" i="8"/>
  <c r="E13" i="8"/>
  <c r="F13" i="8"/>
  <c r="J13" i="8"/>
  <c r="E16" i="8"/>
  <c r="F16" i="8"/>
  <c r="J16" i="8"/>
  <c r="E17" i="8"/>
  <c r="F17" i="8"/>
  <c r="J17" i="8"/>
  <c r="E18" i="8"/>
  <c r="F18" i="8"/>
  <c r="J18" i="8"/>
  <c r="E20" i="8"/>
  <c r="F20" i="8"/>
  <c r="J20" i="8"/>
  <c r="E21" i="8"/>
  <c r="F21" i="8"/>
  <c r="J21" i="8"/>
  <c r="E24" i="8"/>
  <c r="F24" i="8"/>
  <c r="J24" i="8"/>
  <c r="E25" i="8"/>
  <c r="F25" i="8"/>
  <c r="J25" i="8"/>
  <c r="E26" i="8"/>
  <c r="F26" i="8"/>
  <c r="J26" i="8"/>
  <c r="E28" i="8"/>
  <c r="F28" i="8"/>
  <c r="J28" i="8"/>
  <c r="E29" i="8"/>
  <c r="F29" i="8"/>
  <c r="J29" i="8"/>
  <c r="E32" i="8"/>
  <c r="F32" i="8"/>
  <c r="J32" i="8"/>
  <c r="E33" i="8"/>
  <c r="F33" i="8"/>
  <c r="J33" i="8"/>
  <c r="E34" i="8"/>
  <c r="F34" i="8"/>
  <c r="J34" i="8"/>
  <c r="E36" i="8"/>
  <c r="F36" i="8"/>
  <c r="J36" i="8"/>
  <c r="E37" i="8"/>
  <c r="F37" i="8"/>
  <c r="J37" i="8"/>
  <c r="E40" i="8"/>
  <c r="F40" i="8"/>
  <c r="J40" i="8"/>
  <c r="E41" i="8"/>
  <c r="F41" i="8"/>
  <c r="J41" i="8"/>
  <c r="E42" i="8"/>
  <c r="F42" i="8"/>
  <c r="J42" i="8"/>
  <c r="E44" i="8"/>
  <c r="F44" i="8"/>
  <c r="J44" i="8"/>
  <c r="E45" i="8"/>
  <c r="F45" i="8"/>
  <c r="J45" i="8"/>
  <c r="E48" i="8"/>
  <c r="F48" i="8"/>
  <c r="J48" i="8"/>
  <c r="E49" i="8"/>
  <c r="F49" i="8"/>
  <c r="J49" i="8"/>
  <c r="E50" i="8"/>
  <c r="F50" i="8"/>
  <c r="J50" i="8"/>
  <c r="E52" i="8"/>
  <c r="F52" i="8"/>
  <c r="J52" i="8"/>
  <c r="E53" i="8"/>
  <c r="F53" i="8"/>
  <c r="J53" i="8"/>
  <c r="E3" i="8"/>
  <c r="F3" i="8"/>
  <c r="J3" i="8"/>
  <c r="E6" i="8"/>
  <c r="F6" i="8"/>
  <c r="J6" i="8"/>
  <c r="E7" i="8"/>
  <c r="F7" i="8"/>
  <c r="J7" i="8"/>
  <c r="E11" i="8"/>
  <c r="F11" i="8"/>
  <c r="J11" i="8"/>
  <c r="E14" i="8"/>
  <c r="F14" i="8"/>
  <c r="J14" i="8"/>
  <c r="E15" i="8"/>
  <c r="F15" i="8"/>
  <c r="J15" i="8"/>
  <c r="E19" i="8"/>
  <c r="F19" i="8"/>
  <c r="J19" i="8"/>
  <c r="E22" i="8"/>
  <c r="F22" i="8"/>
  <c r="J22" i="8"/>
  <c r="E23" i="8"/>
  <c r="F23" i="8"/>
  <c r="J23" i="8"/>
  <c r="E27" i="8"/>
  <c r="F27" i="8"/>
  <c r="J27" i="8"/>
  <c r="E30" i="8"/>
  <c r="F30" i="8"/>
  <c r="J30" i="8"/>
  <c r="E31" i="8"/>
  <c r="F31" i="8"/>
  <c r="J31" i="8"/>
  <c r="E35" i="8"/>
  <c r="F35" i="8"/>
  <c r="J35" i="8"/>
  <c r="E38" i="8"/>
  <c r="F38" i="8"/>
  <c r="J38" i="8"/>
  <c r="E39" i="8"/>
  <c r="F39" i="8"/>
  <c r="J39" i="8"/>
  <c r="E43" i="8"/>
  <c r="F43" i="8"/>
  <c r="J43" i="8"/>
  <c r="E46" i="8"/>
  <c r="F46" i="8"/>
  <c r="J46" i="8"/>
  <c r="E47" i="8"/>
  <c r="F47" i="8"/>
  <c r="J47" i="8"/>
  <c r="E51" i="8"/>
  <c r="F51" i="8"/>
  <c r="J51" i="8"/>
  <c r="E2" i="8"/>
  <c r="F2" i="8"/>
  <c r="J2" i="8"/>
  <c r="F54" i="8"/>
</calcChain>
</file>

<file path=xl/sharedStrings.xml><?xml version="1.0" encoding="utf-8"?>
<sst xmlns="http://schemas.openxmlformats.org/spreadsheetml/2006/main" count="177" uniqueCount="74">
  <si>
    <t>Salário</t>
  </si>
  <si>
    <t>Sexo</t>
  </si>
  <si>
    <t>Qualificado</t>
  </si>
  <si>
    <t>Tempo de serviço (anos)</t>
  </si>
  <si>
    <t>Preço(R$)</t>
  </si>
  <si>
    <t>Distância(km)</t>
  </si>
  <si>
    <t>Dormitórios</t>
  </si>
  <si>
    <t>Área</t>
  </si>
  <si>
    <t>Renda Mensal(R$)</t>
  </si>
  <si>
    <t>Semana</t>
  </si>
  <si>
    <t>Rt em $1.000</t>
  </si>
  <si>
    <t>Pr em $</t>
  </si>
  <si>
    <t>Dp em $1.000</t>
  </si>
  <si>
    <t>Rt Estimada</t>
  </si>
  <si>
    <t>Erro</t>
  </si>
  <si>
    <t>a =</t>
  </si>
  <si>
    <t>b1 =</t>
  </si>
  <si>
    <t xml:space="preserve">b2 = </t>
  </si>
  <si>
    <t xml:space="preserve">Média = </t>
  </si>
  <si>
    <t>Bloco</t>
  </si>
  <si>
    <t>Mais</t>
  </si>
  <si>
    <t>Freqüência</t>
  </si>
  <si>
    <t>Erro ao Quadrado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</si>
  <si>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</si>
  <si>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</si>
  <si>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</si>
  <si>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</si>
  <si>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</si>
  <si>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</si>
  <si>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</si>
  <si>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</si>
  <si>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</si>
  <si>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</si>
  <si>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</si>
  <si>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</si>
  <si>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</si>
  <si>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</si>
  <si>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</si>
  <si>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</si>
  <si>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</si>
  <si>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</si>
  <si>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</si>
  <si>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</si>
  <si>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</si>
  <si>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</si>
  <si>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</si>
  <si>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</si>
  <si>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Erro (t)</t>
  </si>
  <si>
    <t>Erro (t-1)</t>
  </si>
  <si>
    <t>As variáveis independentes (X´s - preço e despesa com propaganda) explicam 86,17% da variância da variável dependente (Y - receita).</t>
  </si>
  <si>
    <t>A regressão é estatisticamente significativa porque o nível de erro, ou seja, o valor de F de significação é menor que o nível de significância de 5%</t>
  </si>
  <si>
    <t>Rt = 104,79 - 6,64*Preço + 2,98*Desp Prop</t>
  </si>
  <si>
    <t>Todos os parâmetros a, b1 e b2 são estatisticamente significativos a um nível de significância de 5% porque os seus valores-P são menores que 5% (0,05).</t>
  </si>
  <si>
    <t>P [ 91,76 &lt; alfa &lt; 117,81 ] = 95%</t>
  </si>
  <si>
    <t>P [ -13,05 &lt; beta 1 &lt; -0,23 ] = 95%</t>
  </si>
  <si>
    <t>P [ 2,65 &lt; beta2 &lt; 3,32 ] = 95%</t>
  </si>
  <si>
    <t>As variáveis X´s (Sexo, Qualificação e Tempo de Serviço) explicam 99,30 % da variância da variável Y (Salário).</t>
  </si>
  <si>
    <r>
      <t>A regressão é estatisticamente significativa em um nível de significância bem menor que 5%, ou seja, 5,07151*10</t>
    </r>
    <r>
      <rPr>
        <vertAlign val="superscript"/>
        <sz val="20"/>
        <rFont val="Arial"/>
        <family val="2"/>
      </rPr>
      <t>-18</t>
    </r>
  </si>
  <si>
    <t>Salário = 184,97 + 298,55*Qualificado + 50,52*Tempo de serviço</t>
  </si>
  <si>
    <t>Intervalos de Confiança</t>
  </si>
  <si>
    <r>
      <t>P(154,18&lt;</t>
    </r>
    <r>
      <rPr>
        <sz val="14"/>
        <rFont val="Calibri"/>
        <family val="2"/>
      </rPr>
      <t>α</t>
    </r>
    <r>
      <rPr>
        <sz val="14"/>
        <rFont val="Arial"/>
        <family val="2"/>
      </rPr>
      <t>&lt;215,76) = 95%</t>
    </r>
  </si>
  <si>
    <r>
      <t>P(-31,75&lt;</t>
    </r>
    <r>
      <rPr>
        <sz val="14"/>
        <rFont val="MT Symbol"/>
        <family val="5"/>
        <charset val="2"/>
      </rPr>
      <t>b</t>
    </r>
    <r>
      <rPr>
        <vertAlign val="subscript"/>
        <sz val="14"/>
        <rFont val="Arial"/>
        <family val="2"/>
      </rPr>
      <t>sexo</t>
    </r>
    <r>
      <rPr>
        <sz val="14"/>
        <rFont val="Arial"/>
        <family val="2"/>
      </rPr>
      <t>&lt;25,14) = 95%</t>
    </r>
  </si>
  <si>
    <t>Todos os coeficientes da regressão, exceto o do sexo, são estatisticamente significativos em um nível de significância de 5% (0,05) porque o valor P de cada um deles (que mede o nível de significância de cada coeficiente) é bem menor que 0,05. O valor P do coeficiente do Sexo (-3,30) é bem maior que 0,05 (é 0,81 - aproximadamente 81%); por isso ele não entrou na equação.</t>
  </si>
  <si>
    <r>
      <t>P(270,41&lt;</t>
    </r>
    <r>
      <rPr>
        <sz val="14"/>
        <rFont val="MT Symbol"/>
        <family val="5"/>
        <charset val="2"/>
      </rPr>
      <t>b</t>
    </r>
    <r>
      <rPr>
        <vertAlign val="subscript"/>
        <sz val="14"/>
        <rFont val="Arial"/>
        <family val="2"/>
      </rPr>
      <t>qualificação</t>
    </r>
    <r>
      <rPr>
        <sz val="14"/>
        <rFont val="Arial"/>
        <family val="2"/>
      </rPr>
      <t>&lt;326,69) = 95%</t>
    </r>
  </si>
  <si>
    <r>
      <t>P(48,31&lt;</t>
    </r>
    <r>
      <rPr>
        <sz val="14"/>
        <rFont val="MT Symbol"/>
        <family val="5"/>
        <charset val="2"/>
      </rPr>
      <t>b</t>
    </r>
    <r>
      <rPr>
        <vertAlign val="subscript"/>
        <sz val="14"/>
        <rFont val="Arial"/>
        <family val="2"/>
      </rPr>
      <t>tempo de serviço</t>
    </r>
    <r>
      <rPr>
        <sz val="14"/>
        <rFont val="Arial"/>
        <family val="2"/>
      </rPr>
      <t>&lt;52,72) = 95%</t>
    </r>
  </si>
  <si>
    <t>As variáveis X´s explicam 94,74% da variância de Y</t>
  </si>
  <si>
    <r>
      <t>A regressão é significativa a um nível de 0,05 (5%) porque o valor de Fsig. É menor que 5%, ou seja, é de 4,36*10</t>
    </r>
    <r>
      <rPr>
        <vertAlign val="superscript"/>
        <sz val="17"/>
        <rFont val="Arial"/>
        <family val="2"/>
      </rPr>
      <t>-7</t>
    </r>
    <r>
      <rPr>
        <sz val="17"/>
        <rFont val="Arial"/>
        <family val="2"/>
      </rPr>
      <t>. Portanto H</t>
    </r>
    <r>
      <rPr>
        <vertAlign val="subscript"/>
        <sz val="17"/>
        <rFont val="Arial"/>
        <family val="2"/>
      </rPr>
      <t>o</t>
    </r>
    <r>
      <rPr>
        <sz val="17"/>
        <rFont val="Arial"/>
        <family val="2"/>
      </rPr>
      <t xml:space="preserve"> foi rejeitada e existe a regressão.</t>
    </r>
  </si>
  <si>
    <t>Aluguel = -42021,09 + 2833,16*Dist - 12837,21* Dorm + 585,16*Area + 35,69*Renda</t>
  </si>
  <si>
    <r>
      <t>P(-331678,94&lt;</t>
    </r>
    <r>
      <rPr>
        <sz val="14"/>
        <rFont val="Calibri"/>
        <family val="2"/>
      </rPr>
      <t>α</t>
    </r>
    <r>
      <rPr>
        <sz val="14"/>
        <rFont val="Arial"/>
        <family val="2"/>
      </rPr>
      <t>&lt;247636,76) = 95%</t>
    </r>
  </si>
  <si>
    <r>
      <t>Nenhum dos coeficientes da regressão é estatisticamente significativo em um nível de significância de 5% (0,05) porque o valor P de cada um deles (que mede o nível de significância de cada coeficiente) é bem maior que 0,05. Portanto existe um conflito entre as informações de R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ajustado e o teste F (que mostram a regressão como estatisticamente significativa) e os testes t de student de cada coeficiente da regressão mostrando que nenhum deles é estatisticamente significativo. O que acontece?</t>
    </r>
  </si>
  <si>
    <r>
      <t>P(-33047,29&lt;</t>
    </r>
    <r>
      <rPr>
        <sz val="14"/>
        <rFont val="MT Symbol"/>
        <family val="5"/>
        <charset val="2"/>
      </rPr>
      <t>b</t>
    </r>
    <r>
      <rPr>
        <vertAlign val="subscript"/>
        <sz val="14"/>
        <rFont val="Arial"/>
        <family val="2"/>
      </rPr>
      <t>distância</t>
    </r>
    <r>
      <rPr>
        <sz val="14"/>
        <rFont val="Arial"/>
        <family val="2"/>
      </rPr>
      <t>&lt;38713,61) = 95%</t>
    </r>
  </si>
  <si>
    <r>
      <t>P(-50130,29&lt;</t>
    </r>
    <r>
      <rPr>
        <sz val="14"/>
        <rFont val="MT Symbol"/>
        <family val="5"/>
        <charset val="2"/>
      </rPr>
      <t>b</t>
    </r>
    <r>
      <rPr>
        <vertAlign val="subscript"/>
        <sz val="14"/>
        <rFont val="Arial"/>
        <family val="2"/>
      </rPr>
      <t>dormitórios</t>
    </r>
    <r>
      <rPr>
        <sz val="14"/>
        <rFont val="Arial"/>
        <family val="2"/>
      </rPr>
      <t>&lt;24445,87) = 95%</t>
    </r>
  </si>
  <si>
    <r>
      <t>P(-914,96&lt;</t>
    </r>
    <r>
      <rPr>
        <sz val="14"/>
        <rFont val="MT Symbol"/>
        <family val="5"/>
        <charset val="2"/>
      </rPr>
      <t>b</t>
    </r>
    <r>
      <rPr>
        <vertAlign val="subscript"/>
        <sz val="14"/>
        <rFont val="Arial"/>
        <family val="2"/>
      </rPr>
      <t>área</t>
    </r>
    <r>
      <rPr>
        <sz val="14"/>
        <rFont val="Arial"/>
        <family val="2"/>
      </rPr>
      <t>&lt;2085,29) = 95%</t>
    </r>
  </si>
  <si>
    <r>
      <t>P(-35,76&lt;</t>
    </r>
    <r>
      <rPr>
        <sz val="14"/>
        <rFont val="MT Symbol"/>
        <family val="5"/>
        <charset val="2"/>
      </rPr>
      <t>b</t>
    </r>
    <r>
      <rPr>
        <vertAlign val="subscript"/>
        <sz val="14"/>
        <rFont val="Arial"/>
        <family val="2"/>
      </rPr>
      <t>renda</t>
    </r>
    <r>
      <rPr>
        <sz val="14"/>
        <rFont val="Arial"/>
        <family val="2"/>
      </rPr>
      <t>&lt;107,13) = 95%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</si>
</sst>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name val="Arial"/>
    </font>
    <font>
      <sz val="12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22"/>
      <name val="Arial"/>
      <family val="2"/>
    </font>
    <font>
      <sz val="22"/>
      <name val="Arial"/>
      <family val="2"/>
    </font>
    <font>
      <i/>
      <sz val="24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b/>
      <sz val="18"/>
      <name val="Arial"/>
      <family val="2"/>
    </font>
    <font>
      <vertAlign val="superscript"/>
      <sz val="20"/>
      <name val="Arial"/>
      <family val="2"/>
    </font>
    <font>
      <b/>
      <i/>
      <sz val="18"/>
      <name val="Arial"/>
      <family val="2"/>
    </font>
    <font>
      <sz val="14"/>
      <name val="Calibri"/>
      <family val="2"/>
    </font>
    <font>
      <sz val="14"/>
      <name val="MT Symbol"/>
      <family val="5"/>
      <charset val="2"/>
    </font>
    <font>
      <vertAlign val="subscript"/>
      <sz val="14"/>
      <name val="Arial"/>
      <family val="2"/>
    </font>
    <font>
      <sz val="17"/>
      <name val="Arial"/>
      <family val="2"/>
    </font>
    <font>
      <vertAlign val="superscript"/>
      <sz val="17"/>
      <name val="Arial"/>
      <family val="2"/>
    </font>
    <font>
      <vertAlign val="subscript"/>
      <sz val="17"/>
      <name val="Arial"/>
      <family val="2"/>
    </font>
    <font>
      <vertAlign val="superscript"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0" fillId="2" borderId="5" xfId="0" applyFill="1" applyBorder="1"/>
    <xf numFmtId="0" fontId="6" fillId="2" borderId="0" xfId="0" applyFont="1" applyFill="1" applyAlignment="1">
      <alignment horizontal="right"/>
    </xf>
    <xf numFmtId="0" fontId="6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3" borderId="5" xfId="0" applyFill="1" applyBorder="1"/>
    <xf numFmtId="0" fontId="0" fillId="0" borderId="0" xfId="0" applyFill="1" applyBorder="1" applyAlignment="1"/>
    <xf numFmtId="0" fontId="0" fillId="0" borderId="9" xfId="0" applyFill="1" applyBorder="1" applyAlignment="1"/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 applyBorder="1" applyAlignment="1"/>
    <xf numFmtId="0" fontId="9" fillId="0" borderId="9" xfId="0" applyFont="1" applyFill="1" applyBorder="1" applyAlignment="1"/>
    <xf numFmtId="0" fontId="10" fillId="0" borderId="10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 applyAlignment="1"/>
    <xf numFmtId="0" fontId="11" fillId="0" borderId="9" xfId="0" applyFont="1" applyFill="1" applyBorder="1" applyAlignment="1"/>
    <xf numFmtId="0" fontId="7" fillId="0" borderId="10" xfId="0" applyFont="1" applyFill="1" applyBorder="1" applyAlignment="1">
      <alignment horizontal="centerContinuous"/>
    </xf>
    <xf numFmtId="0" fontId="0" fillId="3" borderId="0" xfId="0" applyFill="1" applyBorder="1" applyAlignment="1"/>
    <xf numFmtId="0" fontId="0" fillId="4" borderId="0" xfId="0" applyFill="1" applyBorder="1" applyAlignment="1"/>
    <xf numFmtId="0" fontId="0" fillId="4" borderId="9" xfId="0" applyFill="1" applyBorder="1" applyAlignment="1"/>
    <xf numFmtId="0" fontId="3" fillId="2" borderId="11" xfId="0" applyFont="1" applyFill="1" applyBorder="1" applyAlignment="1">
      <alignment horizontal="center" vertical="top" wrapText="1"/>
    </xf>
    <xf numFmtId="0" fontId="0" fillId="2" borderId="11" xfId="0" applyFill="1" applyBorder="1"/>
    <xf numFmtId="0" fontId="0" fillId="4" borderId="5" xfId="0" applyFill="1" applyBorder="1"/>
    <xf numFmtId="0" fontId="0" fillId="4" borderId="0" xfId="0" applyFill="1"/>
    <xf numFmtId="0" fontId="0" fillId="3" borderId="9" xfId="0" applyFill="1" applyBorder="1" applyAlignment="1"/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9" xfId="0" applyFill="1" applyBorder="1" applyAlignment="1"/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7" fillId="0" borderId="10" xfId="0" applyFont="1" applyFill="1" applyBorder="1" applyAlignment="1">
      <alignment horizontal="centerContinuous"/>
    </xf>
    <xf numFmtId="0" fontId="13" fillId="0" borderId="0" xfId="0" applyFont="1" applyFill="1" applyBorder="1" applyAlignment="1"/>
    <xf numFmtId="0" fontId="18" fillId="0" borderId="0" xfId="0" applyFont="1" applyFill="1" applyBorder="1" applyAlignment="1"/>
    <xf numFmtId="0" fontId="13" fillId="0" borderId="9" xfId="0" applyFont="1" applyFill="1" applyBorder="1" applyAlignment="1"/>
    <xf numFmtId="0" fontId="18" fillId="4" borderId="0" xfId="0" applyFont="1" applyFill="1" applyBorder="1" applyAlignment="1"/>
    <xf numFmtId="0" fontId="18" fillId="4" borderId="9" xfId="0" applyFont="1" applyFill="1" applyBorder="1" applyAlignment="1"/>
    <xf numFmtId="0" fontId="9" fillId="4" borderId="9" xfId="0" applyFont="1" applyFill="1" applyBorder="1" applyAlignment="1"/>
    <xf numFmtId="0" fontId="9" fillId="4" borderId="0" xfId="0" applyFont="1" applyFill="1" applyBorder="1" applyAlignment="1"/>
    <xf numFmtId="0" fontId="15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Histograma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Freqüência</c:v>
          </c:tx>
          <c:invertIfNegative val="0"/>
          <c:cat>
            <c:strRef>
              <c:f>'Exerc1 - Histograma dos Erros'!$A$2:$A$9</c:f>
              <c:strCache>
                <c:ptCount val="8"/>
                <c:pt idx="0">
                  <c:v>-11,55737797</c:v>
                </c:pt>
                <c:pt idx="1">
                  <c:v>-8,459272598</c:v>
                </c:pt>
                <c:pt idx="2">
                  <c:v>-5,361167224</c:v>
                </c:pt>
                <c:pt idx="3">
                  <c:v>-2,263061851</c:v>
                </c:pt>
                <c:pt idx="4">
                  <c:v>0,835043523</c:v>
                </c:pt>
                <c:pt idx="5">
                  <c:v>3,933148896</c:v>
                </c:pt>
                <c:pt idx="6">
                  <c:v>7,03125427</c:v>
                </c:pt>
                <c:pt idx="7">
                  <c:v>Mais</c:v>
                </c:pt>
              </c:strCache>
            </c:strRef>
          </c:cat>
          <c:val>
            <c:numRef>
              <c:f>'Exerc1 - Histograma dos Erros'!$B$2:$B$9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9</c:v>
                </c:pt>
                <c:pt idx="3">
                  <c:v>9</c:v>
                </c:pt>
                <c:pt idx="4">
                  <c:v>11</c:v>
                </c:pt>
                <c:pt idx="5">
                  <c:v>1</c:v>
                </c:pt>
                <c:pt idx="6">
                  <c:v>12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9-4907-AA9D-A0A3D6C9B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876160"/>
        <c:axId val="140051968"/>
      </c:barChart>
      <c:catAx>
        <c:axId val="28487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Bloco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0051968"/>
        <c:crosses val="autoZero"/>
        <c:auto val="1"/>
        <c:lblAlgn val="ctr"/>
        <c:lblOffset val="100"/>
        <c:noMultiLvlLbl val="0"/>
      </c:catAx>
      <c:valAx>
        <c:axId val="140051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Freqüência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84876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87523856374314"/>
          <c:y val="0.52683115054955654"/>
          <c:w val="0.1310347401566937"/>
          <c:h val="8.0488092445071144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241300</xdr:colOff>
      <xdr:row>0</xdr:row>
      <xdr:rowOff>152400</xdr:rowOff>
    </xdr:from>
    <xdr:to>
      <xdr:col>12</xdr:col>
      <xdr:colOff>279400</xdr:colOff>
      <xdr:row>17</xdr:row>
      <xdr:rowOff>44450</xdr:rowOff>
    </xdr:to>
    <xdr:graphicFrame macro="">
      <xdr:nvGraphicFramePr>
        <xdr:cNvPr id="69646" name="Gráfico 1">
          <a:extLst>
            <a:ext uri="{FF2B5EF4-FFF2-40B4-BE49-F238E27FC236}">
              <a16:creationId xmlns:a16="http://schemas.microsoft.com/office/drawing/2014/main" id="{00000000-0008-0000-0200-00000E1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0</xdr:row>
          <xdr:rowOff>28575</xdr:rowOff>
        </xdr:from>
        <xdr:to>
          <xdr:col>14</xdr:col>
          <xdr:colOff>238125</xdr:colOff>
          <xdr:row>4</xdr:row>
          <xdr:rowOff>66675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6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</xdr:row>
          <xdr:rowOff>95250</xdr:rowOff>
        </xdr:from>
        <xdr:to>
          <xdr:col>14</xdr:col>
          <xdr:colOff>219075</xdr:colOff>
          <xdr:row>8</xdr:row>
          <xdr:rowOff>200025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6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</xdr:row>
          <xdr:rowOff>47625</xdr:rowOff>
        </xdr:from>
        <xdr:to>
          <xdr:col>17</xdr:col>
          <xdr:colOff>523875</xdr:colOff>
          <xdr:row>5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8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M54"/>
  <sheetViews>
    <sheetView tabSelected="1" topLeftCell="D1" workbookViewId="0">
      <selection activeCell="M54" sqref="M54"/>
    </sheetView>
  </sheetViews>
  <sheetFormatPr defaultColWidth="9.140625" defaultRowHeight="12.75"/>
  <cols>
    <col min="1" max="1" width="15.140625" style="1" customWidth="1"/>
    <col min="2" max="2" width="20.42578125" style="1" customWidth="1"/>
    <col min="3" max="3" width="16.7109375" style="1" customWidth="1"/>
    <col min="4" max="4" width="20" style="1" customWidth="1"/>
    <col min="5" max="5" width="15.85546875" style="18" customWidth="1"/>
    <col min="6" max="6" width="13.140625" style="1" bestFit="1" customWidth="1"/>
    <col min="7" max="9" width="9.140625" style="1"/>
    <col min="10" max="10" width="21.42578125" style="18" bestFit="1" customWidth="1"/>
    <col min="11" max="11" width="9.140625" style="1"/>
    <col min="12" max="12" width="13.140625" style="1" customWidth="1"/>
    <col min="13" max="13" width="12.85546875" style="1" customWidth="1"/>
    <col min="14" max="16384" width="9.140625" style="1"/>
  </cols>
  <sheetData>
    <row r="1" spans="1:13" ht="24" customHeight="1" thickBot="1">
      <c r="A1" s="10" t="s">
        <v>9</v>
      </c>
      <c r="B1" s="11" t="s">
        <v>10</v>
      </c>
      <c r="C1" s="11" t="s">
        <v>11</v>
      </c>
      <c r="D1" s="11" t="s">
        <v>12</v>
      </c>
      <c r="E1" s="11" t="s">
        <v>13</v>
      </c>
      <c r="F1" s="11" t="s">
        <v>14</v>
      </c>
      <c r="J1" s="10" t="s">
        <v>22</v>
      </c>
      <c r="L1" s="36" t="s">
        <v>47</v>
      </c>
      <c r="M1" s="10" t="s">
        <v>48</v>
      </c>
    </row>
    <row r="2" spans="1:13" ht="16.5" thickBot="1">
      <c r="A2" s="12">
        <v>1</v>
      </c>
      <c r="B2" s="13">
        <v>123.1</v>
      </c>
      <c r="C2" s="13">
        <v>1.92</v>
      </c>
      <c r="D2" s="13">
        <v>12.4</v>
      </c>
      <c r="E2" s="17">
        <f>$H$2+$H$3*C2+$H$4*D2</f>
        <v>129.03831487868462</v>
      </c>
      <c r="F2" s="14">
        <f>B2-E2</f>
        <v>-5.938314878684622</v>
      </c>
      <c r="G2" s="15" t="s">
        <v>15</v>
      </c>
      <c r="H2" s="16">
        <v>104.78551359503794</v>
      </c>
      <c r="J2" s="17">
        <f>F2^2</f>
        <v>35.263583598407159</v>
      </c>
      <c r="L2" s="37">
        <v>-5.938314878684622</v>
      </c>
      <c r="M2" s="38"/>
    </row>
    <row r="3" spans="1:13" ht="16.5" thickBot="1">
      <c r="A3" s="12">
        <v>2</v>
      </c>
      <c r="B3" s="13">
        <v>124.3</v>
      </c>
      <c r="C3" s="13">
        <v>2.15</v>
      </c>
      <c r="D3" s="13">
        <v>9.9</v>
      </c>
      <c r="E3" s="17">
        <f t="shared" ref="E3:E53" si="0">$H$2+$H$3*C3+$H$4*D3</f>
        <v>120.04992358044944</v>
      </c>
      <c r="F3" s="14">
        <f t="shared" ref="F3:F53" si="1">B3-E3</f>
        <v>4.2500764195505525</v>
      </c>
      <c r="G3" s="15" t="s">
        <v>16</v>
      </c>
      <c r="H3" s="16">
        <v>-6.6419300691321803</v>
      </c>
      <c r="J3" s="17">
        <f t="shared" ref="J3:J53" si="2">F3^2</f>
        <v>18.063149572019643</v>
      </c>
      <c r="L3" s="37">
        <v>4.2500764195505525</v>
      </c>
      <c r="M3" s="14">
        <v>-5.938314878684622</v>
      </c>
    </row>
    <row r="4" spans="1:13" ht="16.5" thickBot="1">
      <c r="A4" s="12">
        <v>3</v>
      </c>
      <c r="B4" s="13">
        <v>89.3</v>
      </c>
      <c r="C4" s="13">
        <v>1.67</v>
      </c>
      <c r="D4" s="13">
        <v>2.4</v>
      </c>
      <c r="E4" s="17">
        <f t="shared" si="0"/>
        <v>100.85580786662858</v>
      </c>
      <c r="F4" s="14">
        <f t="shared" si="1"/>
        <v>-11.555807866628584</v>
      </c>
      <c r="G4" s="15" t="s">
        <v>17</v>
      </c>
      <c r="H4" s="16">
        <v>2.984298952933909</v>
      </c>
      <c r="J4" s="17">
        <f t="shared" si="2"/>
        <v>133.53669545043505</v>
      </c>
      <c r="L4" s="37">
        <v>-11.555807866628584</v>
      </c>
      <c r="M4" s="14">
        <v>4.2500764195505525</v>
      </c>
    </row>
    <row r="5" spans="1:13" ht="15.75" thickBot="1">
      <c r="A5" s="12">
        <v>4</v>
      </c>
      <c r="B5" s="13">
        <v>141.30000000000001</v>
      </c>
      <c r="C5" s="13">
        <v>1.68</v>
      </c>
      <c r="D5" s="13">
        <v>13.8</v>
      </c>
      <c r="E5" s="17">
        <f t="shared" si="0"/>
        <v>134.81039662938383</v>
      </c>
      <c r="F5" s="14">
        <f t="shared" si="1"/>
        <v>6.4896033706161802</v>
      </c>
      <c r="J5" s="17">
        <f t="shared" si="2"/>
        <v>42.114951907912889</v>
      </c>
      <c r="L5" s="37">
        <v>6.4896033706161802</v>
      </c>
      <c r="M5" s="14">
        <v>-11.555807866628584</v>
      </c>
    </row>
    <row r="6" spans="1:13" ht="15.75" thickBot="1">
      <c r="A6" s="12">
        <v>5</v>
      </c>
      <c r="B6" s="13">
        <v>112.8</v>
      </c>
      <c r="C6" s="13">
        <v>1.75</v>
      </c>
      <c r="D6" s="13">
        <v>3.5</v>
      </c>
      <c r="E6" s="17">
        <f t="shared" si="0"/>
        <v>103.60718230932531</v>
      </c>
      <c r="F6" s="14">
        <f t="shared" si="1"/>
        <v>9.192817690674687</v>
      </c>
      <c r="J6" s="17">
        <f t="shared" si="2"/>
        <v>84.507897093981484</v>
      </c>
      <c r="L6" s="37">
        <v>9.192817690674687</v>
      </c>
      <c r="M6" s="14">
        <v>6.4896033706161802</v>
      </c>
    </row>
    <row r="7" spans="1:13" ht="15.75" thickBot="1">
      <c r="A7" s="12">
        <v>6</v>
      </c>
      <c r="B7" s="13">
        <v>108.1</v>
      </c>
      <c r="C7" s="13">
        <v>1.55</v>
      </c>
      <c r="D7" s="13">
        <v>1.8</v>
      </c>
      <c r="E7" s="17">
        <f t="shared" si="0"/>
        <v>99.86226010316409</v>
      </c>
      <c r="F7" s="14">
        <f t="shared" si="1"/>
        <v>8.2377398968359046</v>
      </c>
      <c r="J7" s="17">
        <f t="shared" si="2"/>
        <v>67.860358607922024</v>
      </c>
      <c r="L7" s="37">
        <v>8.2377398968359046</v>
      </c>
      <c r="M7" s="14">
        <v>9.192817690674687</v>
      </c>
    </row>
    <row r="8" spans="1:13" ht="15.75" thickBot="1">
      <c r="A8" s="12">
        <v>7</v>
      </c>
      <c r="B8" s="13">
        <v>143.9</v>
      </c>
      <c r="C8" s="13">
        <v>1.54</v>
      </c>
      <c r="D8" s="13">
        <v>17.8</v>
      </c>
      <c r="E8" s="17">
        <f t="shared" si="0"/>
        <v>147.67746265079796</v>
      </c>
      <c r="F8" s="14">
        <f t="shared" si="1"/>
        <v>-3.7774626507979576</v>
      </c>
      <c r="J8" s="17">
        <f t="shared" si="2"/>
        <v>14.269224078173533</v>
      </c>
      <c r="L8" s="37">
        <v>-3.7774626507979576</v>
      </c>
      <c r="M8" s="14">
        <v>8.2377398968359046</v>
      </c>
    </row>
    <row r="9" spans="1:13" ht="15.75" thickBot="1">
      <c r="A9" s="12">
        <v>8</v>
      </c>
      <c r="B9" s="13">
        <v>124.2</v>
      </c>
      <c r="C9" s="13">
        <v>2.1</v>
      </c>
      <c r="D9" s="13">
        <v>9.8000000000000007</v>
      </c>
      <c r="E9" s="17">
        <f t="shared" si="0"/>
        <v>120.08359018861267</v>
      </c>
      <c r="F9" s="14">
        <f t="shared" si="1"/>
        <v>4.116409811387328</v>
      </c>
      <c r="J9" s="17">
        <f t="shared" si="2"/>
        <v>16.944829735285857</v>
      </c>
      <c r="L9" s="37">
        <v>4.116409811387328</v>
      </c>
      <c r="M9" s="14">
        <v>-3.7774626507979576</v>
      </c>
    </row>
    <row r="10" spans="1:13" ht="15.75" thickBot="1">
      <c r="A10" s="12">
        <v>9</v>
      </c>
      <c r="B10" s="13">
        <v>110.1</v>
      </c>
      <c r="C10" s="13">
        <v>2.44</v>
      </c>
      <c r="D10" s="13">
        <v>8.3000000000000007</v>
      </c>
      <c r="E10" s="17">
        <f t="shared" si="0"/>
        <v>113.34888553570687</v>
      </c>
      <c r="F10" s="14">
        <f t="shared" si="1"/>
        <v>-3.2488855357068758</v>
      </c>
      <c r="J10" s="17">
        <f t="shared" si="2"/>
        <v>10.555257224125354</v>
      </c>
      <c r="L10" s="37">
        <v>-3.2488855357068758</v>
      </c>
      <c r="M10" s="14">
        <v>4.116409811387328</v>
      </c>
    </row>
    <row r="11" spans="1:13" ht="15.75" thickBot="1">
      <c r="A11" s="12">
        <v>10</v>
      </c>
      <c r="B11" s="13">
        <v>111.7</v>
      </c>
      <c r="C11" s="13">
        <v>2.4700000000000002</v>
      </c>
      <c r="D11" s="13">
        <v>9.8000000000000007</v>
      </c>
      <c r="E11" s="17">
        <f t="shared" si="0"/>
        <v>117.62607606303376</v>
      </c>
      <c r="F11" s="14">
        <f t="shared" si="1"/>
        <v>-5.9260760630337614</v>
      </c>
      <c r="J11" s="17">
        <f t="shared" si="2"/>
        <v>35.118377504861726</v>
      </c>
      <c r="L11" s="37">
        <v>-5.9260760630337614</v>
      </c>
      <c r="M11" s="14">
        <v>-3.2488855357068758</v>
      </c>
    </row>
    <row r="12" spans="1:13" ht="15.75" thickBot="1">
      <c r="A12" s="12">
        <v>11</v>
      </c>
      <c r="B12" s="13">
        <v>123.8</v>
      </c>
      <c r="C12" s="13">
        <v>1.86</v>
      </c>
      <c r="D12" s="13">
        <v>12.6</v>
      </c>
      <c r="E12" s="17">
        <f t="shared" si="0"/>
        <v>130.03369047341934</v>
      </c>
      <c r="F12" s="14">
        <f t="shared" si="1"/>
        <v>-6.2336904734193439</v>
      </c>
      <c r="J12" s="17">
        <f t="shared" si="2"/>
        <v>38.858896918399083</v>
      </c>
      <c r="L12" s="37">
        <v>-6.2336904734193439</v>
      </c>
      <c r="M12" s="14">
        <v>-5.9260760630337614</v>
      </c>
    </row>
    <row r="13" spans="1:13" ht="15.75" thickBot="1">
      <c r="A13" s="12">
        <v>12</v>
      </c>
      <c r="B13" s="13">
        <v>123.5</v>
      </c>
      <c r="C13" s="13">
        <v>1.93</v>
      </c>
      <c r="D13" s="13">
        <v>11.5</v>
      </c>
      <c r="E13" s="17">
        <f t="shared" si="0"/>
        <v>126.28602652035279</v>
      </c>
      <c r="F13" s="14">
        <f t="shared" si="1"/>
        <v>-2.7860265203527916</v>
      </c>
      <c r="J13" s="17">
        <f t="shared" si="2"/>
        <v>7.7619437721090838</v>
      </c>
      <c r="L13" s="37">
        <v>-2.7860265203527916</v>
      </c>
      <c r="M13" s="14">
        <v>-6.2336904734193439</v>
      </c>
    </row>
    <row r="14" spans="1:13" ht="15.75" thickBot="1">
      <c r="A14" s="12">
        <v>13</v>
      </c>
      <c r="B14" s="13">
        <v>110.2</v>
      </c>
      <c r="C14" s="13">
        <v>2.4700000000000002</v>
      </c>
      <c r="D14" s="13">
        <v>7.4</v>
      </c>
      <c r="E14" s="17">
        <f t="shared" si="0"/>
        <v>110.46375857599239</v>
      </c>
      <c r="F14" s="14">
        <f t="shared" si="1"/>
        <v>-0.26375857599238373</v>
      </c>
      <c r="J14" s="17">
        <f t="shared" si="2"/>
        <v>6.9568586409530064E-2</v>
      </c>
      <c r="L14" s="37">
        <v>-0.26375857599238373</v>
      </c>
      <c r="M14" s="14">
        <v>-2.7860265203527916</v>
      </c>
    </row>
    <row r="15" spans="1:13" ht="15.75" thickBot="1">
      <c r="A15" s="12">
        <v>14</v>
      </c>
      <c r="B15" s="13">
        <v>100.9</v>
      </c>
      <c r="C15" s="13">
        <v>2.11</v>
      </c>
      <c r="D15" s="13">
        <v>6.1</v>
      </c>
      <c r="E15" s="17">
        <f t="shared" si="0"/>
        <v>108.97526476206588</v>
      </c>
      <c r="F15" s="14">
        <f t="shared" si="1"/>
        <v>-8.0752647620658706</v>
      </c>
      <c r="J15" s="17">
        <f t="shared" si="2"/>
        <v>65.209900977462766</v>
      </c>
      <c r="L15" s="37">
        <v>-8.0752647620658706</v>
      </c>
      <c r="M15" s="14">
        <v>-0.26375857599238373</v>
      </c>
    </row>
    <row r="16" spans="1:13" ht="15.75" thickBot="1">
      <c r="A16" s="12">
        <v>15</v>
      </c>
      <c r="B16" s="13">
        <v>123.3</v>
      </c>
      <c r="C16" s="13">
        <v>2.1</v>
      </c>
      <c r="D16" s="13">
        <v>9.5</v>
      </c>
      <c r="E16" s="17">
        <f t="shared" si="0"/>
        <v>119.18830050273249</v>
      </c>
      <c r="F16" s="14">
        <f t="shared" si="1"/>
        <v>4.1116994972675087</v>
      </c>
      <c r="J16" s="17">
        <f t="shared" si="2"/>
        <v>16.906072755829882</v>
      </c>
      <c r="L16" s="37">
        <v>4.1116994972675087</v>
      </c>
      <c r="M16" s="14">
        <v>-8.0752647620658706</v>
      </c>
    </row>
    <row r="17" spans="1:13" ht="15.75" thickBot="1">
      <c r="A17" s="12">
        <v>16</v>
      </c>
      <c r="B17" s="13">
        <v>115.7</v>
      </c>
      <c r="C17" s="13">
        <v>1.73</v>
      </c>
      <c r="D17" s="13">
        <v>8.8000000000000007</v>
      </c>
      <c r="E17" s="17">
        <f t="shared" si="0"/>
        <v>119.55680536125767</v>
      </c>
      <c r="F17" s="14">
        <f t="shared" si="1"/>
        <v>-3.8568053612576705</v>
      </c>
      <c r="J17" s="17">
        <f t="shared" si="2"/>
        <v>14.87494759462591</v>
      </c>
      <c r="L17" s="37">
        <v>-3.8568053612576705</v>
      </c>
      <c r="M17" s="14">
        <v>4.1116994972675087</v>
      </c>
    </row>
    <row r="18" spans="1:13" ht="15.75" thickBot="1">
      <c r="A18" s="12">
        <v>17</v>
      </c>
      <c r="B18" s="13">
        <v>116.6</v>
      </c>
      <c r="C18" s="13">
        <v>1.86</v>
      </c>
      <c r="D18" s="13">
        <v>4.9000000000000004</v>
      </c>
      <c r="E18" s="17">
        <f t="shared" si="0"/>
        <v>107.05458853582823</v>
      </c>
      <c r="F18" s="14">
        <f t="shared" si="1"/>
        <v>9.5454114641717638</v>
      </c>
      <c r="J18" s="17">
        <f t="shared" si="2"/>
        <v>91.11488002034173</v>
      </c>
      <c r="L18" s="37">
        <v>9.5454114641717638</v>
      </c>
      <c r="M18" s="14">
        <v>-3.8568053612576705</v>
      </c>
    </row>
    <row r="19" spans="1:13" ht="15.75" thickBot="1">
      <c r="A19" s="12">
        <v>18</v>
      </c>
      <c r="B19" s="13">
        <v>153.5</v>
      </c>
      <c r="C19" s="13">
        <v>2.19</v>
      </c>
      <c r="D19" s="13">
        <v>18.8</v>
      </c>
      <c r="E19" s="17">
        <f t="shared" si="0"/>
        <v>146.34450705879595</v>
      </c>
      <c r="F19" s="14">
        <f t="shared" si="1"/>
        <v>7.1554929412040451</v>
      </c>
      <c r="J19" s="17">
        <f t="shared" si="2"/>
        <v>51.201079231620916</v>
      </c>
      <c r="L19" s="37">
        <v>7.1554929412040451</v>
      </c>
      <c r="M19" s="14">
        <v>9.5454114641717638</v>
      </c>
    </row>
    <row r="20" spans="1:13" ht="15.75" thickBot="1">
      <c r="A20" s="12">
        <v>19</v>
      </c>
      <c r="B20" s="13">
        <v>149.19999999999999</v>
      </c>
      <c r="C20" s="13">
        <v>1.9</v>
      </c>
      <c r="D20" s="13">
        <v>18.899999999999999</v>
      </c>
      <c r="E20" s="17">
        <f t="shared" si="0"/>
        <v>148.56909667413768</v>
      </c>
      <c r="F20" s="14">
        <f t="shared" si="1"/>
        <v>0.63090332586230602</v>
      </c>
      <c r="J20" s="17">
        <f t="shared" si="2"/>
        <v>0.39803900658411911</v>
      </c>
      <c r="L20" s="37">
        <v>0.63090332586230602</v>
      </c>
      <c r="M20" s="14">
        <v>7.1554929412040451</v>
      </c>
    </row>
    <row r="21" spans="1:13" ht="15.75" thickBot="1">
      <c r="A21" s="12">
        <v>20</v>
      </c>
      <c r="B21" s="13">
        <v>89</v>
      </c>
      <c r="C21" s="13">
        <v>1.67</v>
      </c>
      <c r="D21" s="13">
        <v>2.2999999999999998</v>
      </c>
      <c r="E21" s="17">
        <f t="shared" si="0"/>
        <v>100.5573779713352</v>
      </c>
      <c r="F21" s="14">
        <f t="shared" si="1"/>
        <v>-11.5573779713352</v>
      </c>
      <c r="J21" s="17">
        <f t="shared" si="2"/>
        <v>133.57298557230413</v>
      </c>
      <c r="L21" s="37">
        <v>-11.5573779713352</v>
      </c>
      <c r="M21" s="14">
        <v>0.63090332586230602</v>
      </c>
    </row>
    <row r="22" spans="1:13" ht="15.75" thickBot="1">
      <c r="A22" s="12">
        <v>21</v>
      </c>
      <c r="B22" s="13">
        <v>132.6</v>
      </c>
      <c r="C22" s="13">
        <v>2.4300000000000002</v>
      </c>
      <c r="D22" s="13">
        <v>14.1</v>
      </c>
      <c r="E22" s="17">
        <f t="shared" si="0"/>
        <v>130.72423876341486</v>
      </c>
      <c r="F22" s="14">
        <f t="shared" si="1"/>
        <v>1.8757612365851344</v>
      </c>
      <c r="J22" s="17">
        <f t="shared" si="2"/>
        <v>3.5184802166753926</v>
      </c>
      <c r="L22" s="37">
        <v>1.8757612365851344</v>
      </c>
      <c r="M22" s="14">
        <v>-11.5573779713352</v>
      </c>
    </row>
    <row r="23" spans="1:13" ht="15.75" thickBot="1">
      <c r="A23" s="12">
        <v>22</v>
      </c>
      <c r="B23" s="13">
        <v>97.5</v>
      </c>
      <c r="C23" s="13">
        <v>2.13</v>
      </c>
      <c r="D23" s="13">
        <v>2.9</v>
      </c>
      <c r="E23" s="17">
        <f t="shared" si="0"/>
        <v>99.292669511294733</v>
      </c>
      <c r="F23" s="14">
        <f t="shared" si="1"/>
        <v>-1.7926695112947328</v>
      </c>
      <c r="J23" s="17">
        <f t="shared" si="2"/>
        <v>3.2136639767256963</v>
      </c>
      <c r="L23" s="37">
        <v>-1.7926695112947328</v>
      </c>
      <c r="M23" s="14">
        <v>1.8757612365851344</v>
      </c>
    </row>
    <row r="24" spans="1:13" ht="15.75" thickBot="1">
      <c r="A24" s="12">
        <v>23</v>
      </c>
      <c r="B24" s="13">
        <v>106.1</v>
      </c>
      <c r="C24" s="13">
        <v>2.33</v>
      </c>
      <c r="D24" s="13">
        <v>5.9</v>
      </c>
      <c r="E24" s="17">
        <f t="shared" si="0"/>
        <v>106.91718035627002</v>
      </c>
      <c r="F24" s="14">
        <f t="shared" si="1"/>
        <v>-0.81718035627002905</v>
      </c>
      <c r="J24" s="17">
        <f t="shared" si="2"/>
        <v>0.66778373467361163</v>
      </c>
      <c r="L24" s="37">
        <v>-0.81718035627002905</v>
      </c>
      <c r="M24" s="14">
        <v>-1.7926695112947328</v>
      </c>
    </row>
    <row r="25" spans="1:13" ht="15.75" thickBot="1">
      <c r="A25" s="12">
        <v>24</v>
      </c>
      <c r="B25" s="13">
        <v>115.3</v>
      </c>
      <c r="C25" s="13">
        <v>1.75</v>
      </c>
      <c r="D25" s="13">
        <v>7.6</v>
      </c>
      <c r="E25" s="17">
        <f t="shared" si="0"/>
        <v>115.84280801635433</v>
      </c>
      <c r="F25" s="14">
        <f t="shared" si="1"/>
        <v>-0.54280801635432852</v>
      </c>
      <c r="J25" s="17">
        <f t="shared" si="2"/>
        <v>0.29464054261852096</v>
      </c>
      <c r="L25" s="37">
        <v>-0.54280801635432852</v>
      </c>
      <c r="M25" s="14">
        <v>-0.81718035627002905</v>
      </c>
    </row>
    <row r="26" spans="1:13" ht="15.75" thickBot="1">
      <c r="A26" s="12">
        <v>25</v>
      </c>
      <c r="B26" s="13">
        <v>98.5</v>
      </c>
      <c r="C26" s="13">
        <v>2.0499999999999998</v>
      </c>
      <c r="D26" s="13">
        <v>5.3</v>
      </c>
      <c r="E26" s="17">
        <f t="shared" si="0"/>
        <v>106.98634140386669</v>
      </c>
      <c r="F26" s="14">
        <f t="shared" si="1"/>
        <v>-8.4863414038666889</v>
      </c>
      <c r="J26" s="17">
        <f t="shared" si="2"/>
        <v>72.017990422982038</v>
      </c>
      <c r="L26" s="37">
        <v>-8.4863414038666889</v>
      </c>
      <c r="M26" s="14">
        <v>-0.54280801635432852</v>
      </c>
    </row>
    <row r="27" spans="1:13" ht="15.75" thickBot="1">
      <c r="A27" s="12">
        <v>26</v>
      </c>
      <c r="B27" s="13">
        <v>135.1</v>
      </c>
      <c r="C27" s="13">
        <v>2.35</v>
      </c>
      <c r="D27" s="13">
        <v>16.8</v>
      </c>
      <c r="E27" s="17">
        <f t="shared" si="0"/>
        <v>139.313200341867</v>
      </c>
      <c r="F27" s="14">
        <f t="shared" si="1"/>
        <v>-4.2132003418670081</v>
      </c>
      <c r="J27" s="17">
        <f t="shared" si="2"/>
        <v>17.751057120708275</v>
      </c>
      <c r="L27" s="37">
        <v>-4.2132003418670081</v>
      </c>
      <c r="M27" s="14">
        <v>-8.4863414038666889</v>
      </c>
    </row>
    <row r="28" spans="1:13" ht="15.75" thickBot="1">
      <c r="A28" s="12">
        <v>27</v>
      </c>
      <c r="B28" s="13">
        <v>124.2</v>
      </c>
      <c r="C28" s="13">
        <v>2.12</v>
      </c>
      <c r="D28" s="13">
        <v>8.8000000000000007</v>
      </c>
      <c r="E28" s="17">
        <f t="shared" si="0"/>
        <v>116.96645263429612</v>
      </c>
      <c r="F28" s="14">
        <f t="shared" si="1"/>
        <v>7.2335473657038847</v>
      </c>
      <c r="J28" s="17">
        <f t="shared" si="2"/>
        <v>52.324207491881609</v>
      </c>
      <c r="L28" s="37">
        <v>7.2335473657038847</v>
      </c>
      <c r="M28" s="14">
        <v>-4.2132003418670081</v>
      </c>
    </row>
    <row r="29" spans="1:13" ht="15.75" thickBot="1">
      <c r="A29" s="12">
        <v>28</v>
      </c>
      <c r="B29" s="13">
        <v>98.4</v>
      </c>
      <c r="C29" s="13">
        <v>2.13</v>
      </c>
      <c r="D29" s="13">
        <v>3.2</v>
      </c>
      <c r="E29" s="17">
        <f t="shared" si="0"/>
        <v>100.18795919717491</v>
      </c>
      <c r="F29" s="14">
        <f t="shared" si="1"/>
        <v>-1.7879591971748994</v>
      </c>
      <c r="J29" s="17">
        <f t="shared" si="2"/>
        <v>3.1967980907623108</v>
      </c>
      <c r="L29" s="37">
        <v>-1.7879591971748994</v>
      </c>
      <c r="M29" s="14">
        <v>7.2335473657038847</v>
      </c>
    </row>
    <row r="30" spans="1:13" ht="15.75" thickBot="1">
      <c r="A30" s="12">
        <v>29</v>
      </c>
      <c r="B30" s="13">
        <v>114.8</v>
      </c>
      <c r="C30" s="13">
        <v>1.89</v>
      </c>
      <c r="D30" s="13">
        <v>5.4</v>
      </c>
      <c r="E30" s="17">
        <f t="shared" si="0"/>
        <v>108.34748011022124</v>
      </c>
      <c r="F30" s="14">
        <f t="shared" si="1"/>
        <v>6.4525198897787561</v>
      </c>
      <c r="J30" s="17">
        <f t="shared" si="2"/>
        <v>41.635012927990452</v>
      </c>
      <c r="L30" s="37">
        <v>6.4525198897787561</v>
      </c>
      <c r="M30" s="14">
        <v>-1.7879591971748994</v>
      </c>
    </row>
    <row r="31" spans="1:13" ht="15.75" thickBot="1">
      <c r="A31" s="12">
        <v>30</v>
      </c>
      <c r="B31" s="13">
        <v>142.5</v>
      </c>
      <c r="C31" s="13">
        <v>1.5</v>
      </c>
      <c r="D31" s="13">
        <v>17.3</v>
      </c>
      <c r="E31" s="17">
        <f t="shared" si="0"/>
        <v>146.4509903770963</v>
      </c>
      <c r="F31" s="14">
        <f t="shared" si="1"/>
        <v>-3.9509903770963035</v>
      </c>
      <c r="J31" s="17">
        <f t="shared" si="2"/>
        <v>15.61032495990759</v>
      </c>
      <c r="L31" s="37">
        <v>-3.9509903770963035</v>
      </c>
      <c r="M31" s="14">
        <v>6.4525198897787561</v>
      </c>
    </row>
    <row r="32" spans="1:13" ht="15.75" thickBot="1">
      <c r="A32" s="12">
        <v>31</v>
      </c>
      <c r="B32" s="13">
        <v>122.6</v>
      </c>
      <c r="C32" s="13">
        <v>1.93</v>
      </c>
      <c r="D32" s="13">
        <v>11.2</v>
      </c>
      <c r="E32" s="17">
        <f t="shared" si="0"/>
        <v>125.39073683447262</v>
      </c>
      <c r="F32" s="14">
        <f t="shared" si="1"/>
        <v>-2.7907368344726251</v>
      </c>
      <c r="J32" s="17">
        <f t="shared" si="2"/>
        <v>7.788212079282288</v>
      </c>
      <c r="L32" s="37">
        <v>-2.7907368344726251</v>
      </c>
      <c r="M32" s="14">
        <v>-3.9509903770963035</v>
      </c>
    </row>
    <row r="33" spans="1:13" ht="15.75" thickBot="1">
      <c r="A33" s="12">
        <v>32</v>
      </c>
      <c r="B33" s="13">
        <v>127.7</v>
      </c>
      <c r="C33" s="13">
        <v>2.27</v>
      </c>
      <c r="D33" s="13">
        <v>11.2</v>
      </c>
      <c r="E33" s="17">
        <f t="shared" si="0"/>
        <v>123.13248061096768</v>
      </c>
      <c r="F33" s="14">
        <f t="shared" si="1"/>
        <v>4.5675193890323271</v>
      </c>
      <c r="J33" s="17">
        <f t="shared" si="2"/>
        <v>20.862233369186242</v>
      </c>
      <c r="L33" s="37">
        <v>4.5675193890323271</v>
      </c>
      <c r="M33" s="14">
        <v>-2.7907368344726251</v>
      </c>
    </row>
    <row r="34" spans="1:13" ht="15.75" thickBot="1">
      <c r="A34" s="12">
        <v>33</v>
      </c>
      <c r="B34" s="13">
        <v>113</v>
      </c>
      <c r="C34" s="13">
        <v>1.66</v>
      </c>
      <c r="D34" s="13">
        <v>7.9</v>
      </c>
      <c r="E34" s="17">
        <f t="shared" si="0"/>
        <v>117.33587140845641</v>
      </c>
      <c r="F34" s="14">
        <f t="shared" si="1"/>
        <v>-4.3358714084564127</v>
      </c>
      <c r="J34" s="17">
        <f t="shared" si="2"/>
        <v>18.799780870669796</v>
      </c>
      <c r="L34" s="37">
        <v>-4.3358714084564127</v>
      </c>
      <c r="M34" s="14">
        <v>4.5675193890323271</v>
      </c>
    </row>
    <row r="35" spans="1:13" ht="15.75" thickBot="1">
      <c r="A35" s="12">
        <v>34</v>
      </c>
      <c r="B35" s="13">
        <v>144.19999999999999</v>
      </c>
      <c r="C35" s="13">
        <v>1.73</v>
      </c>
      <c r="D35" s="13">
        <v>17</v>
      </c>
      <c r="E35" s="17">
        <f t="shared" si="0"/>
        <v>144.02805677531572</v>
      </c>
      <c r="F35" s="14">
        <f t="shared" si="1"/>
        <v>0.17194322468427004</v>
      </c>
      <c r="J35" s="17">
        <f t="shared" si="2"/>
        <v>2.9564472514825368E-2</v>
      </c>
      <c r="L35" s="37">
        <v>0.17194322468427004</v>
      </c>
      <c r="M35" s="14">
        <v>-4.3358714084564127</v>
      </c>
    </row>
    <row r="36" spans="1:13" ht="15.75" thickBot="1">
      <c r="A36" s="12">
        <v>35</v>
      </c>
      <c r="B36" s="13">
        <v>109.2</v>
      </c>
      <c r="C36" s="13">
        <v>1.59</v>
      </c>
      <c r="D36" s="13">
        <v>3.3</v>
      </c>
      <c r="E36" s="17">
        <f t="shared" si="0"/>
        <v>104.07303132979966</v>
      </c>
      <c r="F36" s="14">
        <f t="shared" si="1"/>
        <v>5.1269686702003412</v>
      </c>
      <c r="J36" s="17">
        <f t="shared" si="2"/>
        <v>26.285807745215855</v>
      </c>
      <c r="L36" s="37">
        <v>5.1269686702003412</v>
      </c>
      <c r="M36" s="14">
        <v>0.17194322468427004</v>
      </c>
    </row>
    <row r="37" spans="1:13" ht="15.75" thickBot="1">
      <c r="A37" s="12">
        <v>36</v>
      </c>
      <c r="B37" s="13">
        <v>106.8</v>
      </c>
      <c r="C37" s="13">
        <v>2.29</v>
      </c>
      <c r="D37" s="13">
        <v>7.1</v>
      </c>
      <c r="E37" s="17">
        <f t="shared" si="0"/>
        <v>110.764016302556</v>
      </c>
      <c r="F37" s="14">
        <f t="shared" si="1"/>
        <v>-3.9640163025560042</v>
      </c>
      <c r="J37" s="17">
        <f t="shared" si="2"/>
        <v>15.713425246929775</v>
      </c>
      <c r="L37" s="37">
        <v>-3.9640163025560042</v>
      </c>
      <c r="M37" s="14">
        <v>5.1269686702003412</v>
      </c>
    </row>
    <row r="38" spans="1:13" ht="15.75" thickBot="1">
      <c r="A38" s="12">
        <v>37</v>
      </c>
      <c r="B38" s="13">
        <v>145</v>
      </c>
      <c r="C38" s="13">
        <v>1.86</v>
      </c>
      <c r="D38" s="13">
        <v>15.3</v>
      </c>
      <c r="E38" s="17">
        <f t="shared" si="0"/>
        <v>138.09129764634088</v>
      </c>
      <c r="F38" s="14">
        <f t="shared" si="1"/>
        <v>6.9087023536591232</v>
      </c>
      <c r="J38" s="17">
        <f t="shared" si="2"/>
        <v>47.730168211455108</v>
      </c>
      <c r="L38" s="37">
        <v>6.9087023536591232</v>
      </c>
      <c r="M38" s="14">
        <v>-3.9640163025560042</v>
      </c>
    </row>
    <row r="39" spans="1:13" ht="15.75" thickBot="1">
      <c r="A39" s="12">
        <v>38</v>
      </c>
      <c r="B39" s="13">
        <v>124</v>
      </c>
      <c r="C39" s="13">
        <v>1.91</v>
      </c>
      <c r="D39" s="13">
        <v>12.7</v>
      </c>
      <c r="E39" s="17">
        <f t="shared" si="0"/>
        <v>130.00002386525614</v>
      </c>
      <c r="F39" s="14">
        <f t="shared" si="1"/>
        <v>-6.0000238652561393</v>
      </c>
      <c r="J39" s="17">
        <f t="shared" si="2"/>
        <v>36.000286383643221</v>
      </c>
      <c r="L39" s="37">
        <v>-6.0000238652561393</v>
      </c>
      <c r="M39" s="14">
        <v>6.9087023536591232</v>
      </c>
    </row>
    <row r="40" spans="1:13" ht="15.75" thickBot="1">
      <c r="A40" s="12">
        <v>39</v>
      </c>
      <c r="B40" s="13">
        <v>106.7</v>
      </c>
      <c r="C40" s="13">
        <v>2.34</v>
      </c>
      <c r="D40" s="13">
        <v>6.1</v>
      </c>
      <c r="E40" s="17">
        <f t="shared" si="0"/>
        <v>107.44762084616548</v>
      </c>
      <c r="F40" s="14">
        <f t="shared" si="1"/>
        <v>-0.74762084616547497</v>
      </c>
      <c r="J40" s="17">
        <f t="shared" si="2"/>
        <v>0.5589369296211808</v>
      </c>
      <c r="L40" s="37">
        <v>-0.74762084616547497</v>
      </c>
      <c r="M40" s="14">
        <v>-6.0000238652561393</v>
      </c>
    </row>
    <row r="41" spans="1:13" ht="15.75" thickBot="1">
      <c r="A41" s="12">
        <v>40</v>
      </c>
      <c r="B41" s="13">
        <v>153.19999999999999</v>
      </c>
      <c r="C41" s="13">
        <v>2.13</v>
      </c>
      <c r="D41" s="13">
        <v>19.600000000000001</v>
      </c>
      <c r="E41" s="17">
        <f t="shared" si="0"/>
        <v>149.13046202529102</v>
      </c>
      <c r="F41" s="14">
        <f t="shared" si="1"/>
        <v>4.0695379747089646</v>
      </c>
      <c r="J41" s="17">
        <f t="shared" si="2"/>
        <v>16.56113932759834</v>
      </c>
      <c r="L41" s="37">
        <v>4.0695379747089646</v>
      </c>
      <c r="M41" s="14">
        <v>-0.74762084616547497</v>
      </c>
    </row>
    <row r="42" spans="1:13" ht="15.75" thickBot="1">
      <c r="A42" s="12">
        <v>41</v>
      </c>
      <c r="B42" s="13">
        <v>120.1</v>
      </c>
      <c r="C42" s="13">
        <v>2.0499999999999998</v>
      </c>
      <c r="D42" s="13">
        <v>6.3</v>
      </c>
      <c r="E42" s="17">
        <f t="shared" si="0"/>
        <v>109.9706403568006</v>
      </c>
      <c r="F42" s="14">
        <f t="shared" si="1"/>
        <v>10.129359643199393</v>
      </c>
      <c r="J42" s="17">
        <f t="shared" si="2"/>
        <v>102.60392678127654</v>
      </c>
      <c r="L42" s="37">
        <v>10.129359643199393</v>
      </c>
      <c r="M42" s="14">
        <v>4.0695379747089646</v>
      </c>
    </row>
    <row r="43" spans="1:13" ht="15.75" thickBot="1">
      <c r="A43" s="12">
        <v>42</v>
      </c>
      <c r="B43" s="13">
        <v>119.3</v>
      </c>
      <c r="C43" s="13">
        <v>1.89</v>
      </c>
      <c r="D43" s="13">
        <v>9</v>
      </c>
      <c r="E43" s="17">
        <f t="shared" si="0"/>
        <v>119.09095634078331</v>
      </c>
      <c r="F43" s="14">
        <f t="shared" si="1"/>
        <v>0.20904365921668955</v>
      </c>
      <c r="J43" s="17">
        <f t="shared" si="2"/>
        <v>4.3699251458703431E-2</v>
      </c>
      <c r="L43" s="37">
        <v>0.20904365921668955</v>
      </c>
      <c r="M43" s="14">
        <v>10.129359643199393</v>
      </c>
    </row>
    <row r="44" spans="1:13" ht="15.75" thickBot="1">
      <c r="A44" s="12">
        <v>43</v>
      </c>
      <c r="B44" s="13">
        <v>150.6</v>
      </c>
      <c r="C44" s="13">
        <v>2.12</v>
      </c>
      <c r="D44" s="13">
        <v>18.7</v>
      </c>
      <c r="E44" s="17">
        <f t="shared" si="0"/>
        <v>146.5110122683418</v>
      </c>
      <c r="F44" s="14">
        <f t="shared" si="1"/>
        <v>4.0889877316581931</v>
      </c>
      <c r="J44" s="17">
        <f t="shared" si="2"/>
        <v>16.719820669651217</v>
      </c>
      <c r="L44" s="37">
        <v>4.0889877316581931</v>
      </c>
      <c r="M44" s="14">
        <v>0.20904365921668955</v>
      </c>
    </row>
    <row r="45" spans="1:13" ht="15.75" thickBot="1">
      <c r="A45" s="12">
        <v>44</v>
      </c>
      <c r="B45" s="13">
        <v>92.2</v>
      </c>
      <c r="C45" s="13">
        <v>1.87</v>
      </c>
      <c r="D45" s="13">
        <v>2.2000000000000002</v>
      </c>
      <c r="E45" s="17">
        <f t="shared" si="0"/>
        <v>98.930562062215358</v>
      </c>
      <c r="F45" s="14">
        <f t="shared" si="1"/>
        <v>-6.7305620622153555</v>
      </c>
      <c r="J45" s="17">
        <f t="shared" si="2"/>
        <v>45.300465673332617</v>
      </c>
      <c r="L45" s="37">
        <v>-6.7305620622153555</v>
      </c>
      <c r="M45" s="14">
        <v>4.0889877316581931</v>
      </c>
    </row>
    <row r="46" spans="1:13" ht="15.75" thickBot="1">
      <c r="A46" s="12">
        <v>45</v>
      </c>
      <c r="B46" s="13">
        <v>130.5</v>
      </c>
      <c r="C46" s="13">
        <v>2.09</v>
      </c>
      <c r="D46" s="13">
        <v>16</v>
      </c>
      <c r="E46" s="17">
        <f t="shared" si="0"/>
        <v>138.65266299749422</v>
      </c>
      <c r="F46" s="14">
        <f t="shared" si="1"/>
        <v>-8.1526629974942182</v>
      </c>
      <c r="J46" s="17">
        <f t="shared" si="2"/>
        <v>66.465913950711411</v>
      </c>
      <c r="L46" s="37">
        <v>-8.1526629974942182</v>
      </c>
      <c r="M46" s="14">
        <v>-6.7305620622153555</v>
      </c>
    </row>
    <row r="47" spans="1:13" ht="15.75" thickBot="1">
      <c r="A47" s="12">
        <v>46</v>
      </c>
      <c r="B47" s="13">
        <v>112.5</v>
      </c>
      <c r="C47" s="13">
        <v>1.76</v>
      </c>
      <c r="D47" s="13">
        <v>4.5</v>
      </c>
      <c r="E47" s="17">
        <f t="shared" si="0"/>
        <v>106.5250619615679</v>
      </c>
      <c r="F47" s="14">
        <f t="shared" si="1"/>
        <v>5.9749380384321</v>
      </c>
      <c r="J47" s="17">
        <f t="shared" si="2"/>
        <v>35.699884563102835</v>
      </c>
      <c r="L47" s="37">
        <v>5.9749380384321</v>
      </c>
      <c r="M47" s="14">
        <v>-8.1526629974942182</v>
      </c>
    </row>
    <row r="48" spans="1:13" ht="15.75" thickBot="1">
      <c r="A48" s="12">
        <v>47</v>
      </c>
      <c r="B48" s="13">
        <v>111.8</v>
      </c>
      <c r="C48" s="13">
        <v>1.77</v>
      </c>
      <c r="D48" s="13">
        <v>4.3</v>
      </c>
      <c r="E48" s="17">
        <f t="shared" si="0"/>
        <v>105.86178287028979</v>
      </c>
      <c r="F48" s="14">
        <f t="shared" si="1"/>
        <v>5.9382171297102104</v>
      </c>
      <c r="J48" s="17">
        <f t="shared" si="2"/>
        <v>35.262422679583771</v>
      </c>
      <c r="L48" s="37">
        <v>5.9382171297102104</v>
      </c>
      <c r="M48" s="14">
        <v>5.9749380384321</v>
      </c>
    </row>
    <row r="49" spans="1:13" ht="15.75" thickBot="1">
      <c r="A49" s="12">
        <v>48</v>
      </c>
      <c r="B49" s="13">
        <v>120.1</v>
      </c>
      <c r="C49" s="13">
        <v>1.94</v>
      </c>
      <c r="D49" s="13">
        <v>9.3000000000000007</v>
      </c>
      <c r="E49" s="17">
        <f t="shared" si="0"/>
        <v>119.65414952320687</v>
      </c>
      <c r="F49" s="14">
        <f t="shared" si="1"/>
        <v>0.44585047679312595</v>
      </c>
      <c r="J49" s="17">
        <f t="shared" si="2"/>
        <v>0.19878264765665773</v>
      </c>
      <c r="L49" s="37">
        <v>0.44585047679312595</v>
      </c>
      <c r="M49" s="14">
        <v>5.9382171297102104</v>
      </c>
    </row>
    <row r="50" spans="1:13" ht="15.75" thickBot="1">
      <c r="A50" s="12">
        <v>49</v>
      </c>
      <c r="B50" s="13">
        <v>107.4</v>
      </c>
      <c r="C50" s="13">
        <v>2.37</v>
      </c>
      <c r="D50" s="13">
        <v>8.3000000000000007</v>
      </c>
      <c r="E50" s="17">
        <f t="shared" si="0"/>
        <v>113.81382064054611</v>
      </c>
      <c r="F50" s="14">
        <f t="shared" si="1"/>
        <v>-6.4138206405461062</v>
      </c>
      <c r="J50" s="17">
        <f t="shared" si="2"/>
        <v>41.137095209095264</v>
      </c>
      <c r="L50" s="37">
        <v>-6.4138206405461062</v>
      </c>
      <c r="M50" s="14">
        <v>0.44585047679312595</v>
      </c>
    </row>
    <row r="51" spans="1:13" ht="15.75" thickBot="1">
      <c r="A51" s="12">
        <v>50</v>
      </c>
      <c r="B51" s="13">
        <v>128.6</v>
      </c>
      <c r="C51" s="13">
        <v>2.1</v>
      </c>
      <c r="D51" s="13">
        <v>15.4</v>
      </c>
      <c r="E51" s="17">
        <f t="shared" si="0"/>
        <v>136.79566432504257</v>
      </c>
      <c r="F51" s="14">
        <f t="shared" si="1"/>
        <v>-8.1956643250425714</v>
      </c>
      <c r="J51" s="17">
        <f t="shared" si="2"/>
        <v>67.168913728775507</v>
      </c>
      <c r="L51" s="37">
        <v>-8.1956643250425714</v>
      </c>
      <c r="M51" s="14">
        <v>-6.4138206405461062</v>
      </c>
    </row>
    <row r="52" spans="1:13" ht="15.75" thickBot="1">
      <c r="A52" s="12">
        <v>51</v>
      </c>
      <c r="B52" s="13">
        <v>124.6</v>
      </c>
      <c r="C52" s="13">
        <v>2.29</v>
      </c>
      <c r="D52" s="13">
        <v>9.1999999999999993</v>
      </c>
      <c r="E52" s="17">
        <f t="shared" si="0"/>
        <v>117.03104410371721</v>
      </c>
      <c r="F52" s="14">
        <f t="shared" si="1"/>
        <v>7.5689558962827874</v>
      </c>
      <c r="J52" s="17">
        <f t="shared" si="2"/>
        <v>57.289093359873974</v>
      </c>
      <c r="L52" s="37">
        <v>7.5689558962827874</v>
      </c>
      <c r="M52" s="14">
        <v>-8.1956643250425714</v>
      </c>
    </row>
    <row r="53" spans="1:13" ht="15.75" thickBot="1">
      <c r="A53" s="12">
        <v>52</v>
      </c>
      <c r="B53" s="13">
        <v>127.2</v>
      </c>
      <c r="C53" s="13">
        <v>2.36</v>
      </c>
      <c r="D53" s="13">
        <v>10.199999999999999</v>
      </c>
      <c r="E53" s="17">
        <f t="shared" si="0"/>
        <v>119.55040795181186</v>
      </c>
      <c r="F53" s="14">
        <f t="shared" si="1"/>
        <v>7.6495920481881399</v>
      </c>
      <c r="J53" s="17">
        <f t="shared" si="2"/>
        <v>58.51625850370322</v>
      </c>
      <c r="L53" s="37">
        <v>7.6495920481881399</v>
      </c>
      <c r="M53" s="14">
        <v>7.5689558962827874</v>
      </c>
    </row>
    <row r="54" spans="1:13" ht="13.5" thickBot="1">
      <c r="E54" s="19" t="s">
        <v>18</v>
      </c>
      <c r="F54" s="20">
        <f>AVERAGE(F2:F53)</f>
        <v>-4.6458563492006551E-15</v>
      </c>
      <c r="L54" s="39"/>
      <c r="M54" s="14">
        <v>7.6495920481881399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3"/>
  <sheetViews>
    <sheetView topLeftCell="A22" workbookViewId="0">
      <selection activeCell="A15" sqref="A15"/>
    </sheetView>
  </sheetViews>
  <sheetFormatPr defaultColWidth="9.140625" defaultRowHeight="23.25"/>
  <cols>
    <col min="1" max="1" width="50" style="58" bestFit="1" customWidth="1"/>
    <col min="2" max="2" width="23.5703125" style="58" bestFit="1" customWidth="1"/>
    <col min="3" max="3" width="22.42578125" style="58" bestFit="1" customWidth="1"/>
    <col min="4" max="4" width="23.5703125" style="58" bestFit="1" customWidth="1"/>
    <col min="5" max="5" width="22.42578125" style="58" bestFit="1" customWidth="1"/>
    <col min="6" max="6" width="29.140625" style="58" bestFit="1" customWidth="1"/>
    <col min="7" max="7" width="26.85546875" style="58" bestFit="1" customWidth="1"/>
    <col min="8" max="8" width="24.28515625" style="58" bestFit="1" customWidth="1"/>
    <col min="9" max="9" width="26.7109375" style="58" bestFit="1" customWidth="1"/>
    <col min="10" max="16384" width="9.140625" style="58"/>
  </cols>
  <sheetData>
    <row r="1" spans="1:9">
      <c r="A1" s="58" t="s">
        <v>23</v>
      </c>
    </row>
    <row r="2" spans="1:9" ht="24" thickBot="1"/>
    <row r="3" spans="1:9">
      <c r="A3" s="59" t="s">
        <v>24</v>
      </c>
      <c r="B3" s="59"/>
      <c r="C3" s="74" t="s">
        <v>65</v>
      </c>
      <c r="D3" s="74"/>
      <c r="E3" s="74"/>
    </row>
    <row r="4" spans="1:9">
      <c r="A4" s="60" t="s">
        <v>25</v>
      </c>
      <c r="B4" s="60">
        <v>0.9810266858673159</v>
      </c>
      <c r="C4" s="74"/>
      <c r="D4" s="74"/>
      <c r="E4" s="74"/>
    </row>
    <row r="5" spans="1:9">
      <c r="A5" s="60" t="s">
        <v>26</v>
      </c>
      <c r="B5" s="60">
        <v>0.96241335838380937</v>
      </c>
      <c r="C5" s="74"/>
      <c r="D5" s="74"/>
      <c r="E5" s="74"/>
    </row>
    <row r="6" spans="1:9">
      <c r="A6" s="61" t="s">
        <v>27</v>
      </c>
      <c r="B6" s="61">
        <v>0.94737870173733307</v>
      </c>
      <c r="C6" s="74"/>
      <c r="D6" s="74"/>
      <c r="E6" s="74"/>
    </row>
    <row r="7" spans="1:9">
      <c r="A7" s="60" t="s">
        <v>28</v>
      </c>
      <c r="B7" s="60">
        <v>6686.1153510127497</v>
      </c>
      <c r="C7" s="74"/>
      <c r="D7" s="74"/>
      <c r="E7" s="74"/>
    </row>
    <row r="8" spans="1:9" ht="24" thickBot="1">
      <c r="A8" s="62" t="s">
        <v>29</v>
      </c>
      <c r="B8" s="62">
        <v>15</v>
      </c>
      <c r="C8" s="74"/>
      <c r="D8" s="74"/>
      <c r="E8" s="74"/>
    </row>
    <row r="10" spans="1:9" ht="23.45" customHeight="1" thickBot="1">
      <c r="A10" s="58" t="s">
        <v>30</v>
      </c>
    </row>
    <row r="11" spans="1:9" ht="22.9" customHeight="1">
      <c r="A11" s="48"/>
      <c r="B11" s="48" t="s">
        <v>35</v>
      </c>
      <c r="C11" s="48" t="s">
        <v>36</v>
      </c>
      <c r="D11" s="48" t="s">
        <v>37</v>
      </c>
      <c r="E11" s="48" t="s">
        <v>38</v>
      </c>
      <c r="F11" s="52" t="s">
        <v>39</v>
      </c>
      <c r="G11" s="77" t="s">
        <v>66</v>
      </c>
      <c r="H11" s="77"/>
      <c r="I11" s="77"/>
    </row>
    <row r="12" spans="1:9">
      <c r="A12" s="60" t="s">
        <v>31</v>
      </c>
      <c r="B12" s="60">
        <v>4</v>
      </c>
      <c r="C12" s="60">
        <v>11446582670.062851</v>
      </c>
      <c r="D12" s="60">
        <v>2861645667.5157127</v>
      </c>
      <c r="E12" s="60">
        <v>64.012992182922545</v>
      </c>
      <c r="F12" s="61">
        <v>4.3601176866499461E-7</v>
      </c>
      <c r="G12" s="77"/>
      <c r="H12" s="77"/>
      <c r="I12" s="77"/>
    </row>
    <row r="13" spans="1:9">
      <c r="A13" s="60" t="s">
        <v>32</v>
      </c>
      <c r="B13" s="60">
        <v>10</v>
      </c>
      <c r="C13" s="60">
        <v>447041384.87048346</v>
      </c>
      <c r="D13" s="60">
        <v>44704138.487048343</v>
      </c>
      <c r="E13" s="60"/>
      <c r="F13" s="60"/>
      <c r="G13" s="77"/>
      <c r="H13" s="77"/>
      <c r="I13" s="77"/>
    </row>
    <row r="14" spans="1:9" ht="24" thickBot="1">
      <c r="A14" s="62" t="s">
        <v>33</v>
      </c>
      <c r="B14" s="62">
        <v>14</v>
      </c>
      <c r="C14" s="62">
        <v>11893624054.933334</v>
      </c>
      <c r="D14" s="62"/>
      <c r="E14" s="62"/>
      <c r="F14" s="62"/>
      <c r="G14" s="77"/>
      <c r="H14" s="77"/>
      <c r="I14" s="77"/>
    </row>
    <row r="15" spans="1:9" ht="24" thickBot="1"/>
    <row r="16" spans="1:9">
      <c r="A16" s="48"/>
      <c r="B16" s="48" t="s">
        <v>40</v>
      </c>
      <c r="C16" s="48" t="s">
        <v>28</v>
      </c>
      <c r="D16" s="48" t="s">
        <v>41</v>
      </c>
      <c r="E16" s="48" t="s">
        <v>42</v>
      </c>
      <c r="F16" s="48" t="s">
        <v>43</v>
      </c>
      <c r="G16" s="48" t="s">
        <v>44</v>
      </c>
      <c r="H16" s="48" t="s">
        <v>45</v>
      </c>
      <c r="I16" s="48" t="s">
        <v>46</v>
      </c>
    </row>
    <row r="17" spans="1:9">
      <c r="A17" s="60" t="s">
        <v>34</v>
      </c>
      <c r="B17" s="63">
        <v>-42021.092364136413</v>
      </c>
      <c r="C17" s="60">
        <v>129999.9097955872</v>
      </c>
      <c r="D17" s="60">
        <v>-0.32323939632120269</v>
      </c>
      <c r="E17" s="63">
        <v>0.75317184144941363</v>
      </c>
      <c r="F17" s="63">
        <v>-331678.94089154335</v>
      </c>
      <c r="G17" s="63">
        <v>247636.75616327053</v>
      </c>
      <c r="H17" s="60">
        <v>-331678.94089154335</v>
      </c>
      <c r="I17" s="60">
        <v>247636.75616327053</v>
      </c>
    </row>
    <row r="18" spans="1:9">
      <c r="A18" s="60" t="s">
        <v>5</v>
      </c>
      <c r="B18" s="63">
        <v>2833.1594311520912</v>
      </c>
      <c r="C18" s="60">
        <v>16103.329502479517</v>
      </c>
      <c r="D18" s="60">
        <v>0.17593625161280183</v>
      </c>
      <c r="E18" s="63">
        <v>0.86385577166983407</v>
      </c>
      <c r="F18" s="63">
        <v>-33047.294525704951</v>
      </c>
      <c r="G18" s="63">
        <v>38713.613388009137</v>
      </c>
      <c r="H18" s="60">
        <v>-33047.294525704951</v>
      </c>
      <c r="I18" s="60">
        <v>38713.613388009137</v>
      </c>
    </row>
    <row r="19" spans="1:9">
      <c r="A19" s="60" t="s">
        <v>6</v>
      </c>
      <c r="B19" s="63">
        <v>-12837.209591048315</v>
      </c>
      <c r="C19" s="60">
        <v>16737.321492571584</v>
      </c>
      <c r="D19" s="60">
        <v>-0.76698112041079991</v>
      </c>
      <c r="E19" s="63">
        <v>0.46081675134553135</v>
      </c>
      <c r="F19" s="63">
        <v>-50130.285726816364</v>
      </c>
      <c r="G19" s="63">
        <v>24455.866544719738</v>
      </c>
      <c r="H19" s="60">
        <v>-50130.285726816364</v>
      </c>
      <c r="I19" s="60">
        <v>24455.866544719738</v>
      </c>
    </row>
    <row r="20" spans="1:9">
      <c r="A20" s="60" t="s">
        <v>7</v>
      </c>
      <c r="B20" s="63">
        <v>585.16385690996526</v>
      </c>
      <c r="C20" s="60">
        <v>673.2637983012454</v>
      </c>
      <c r="D20" s="60">
        <v>0.86914498950697971</v>
      </c>
      <c r="E20" s="63">
        <v>0.40514554511767931</v>
      </c>
      <c r="F20" s="63">
        <v>-914.96136328421483</v>
      </c>
      <c r="G20" s="63">
        <v>2085.2890771041452</v>
      </c>
      <c r="H20" s="60">
        <v>-914.96136328421483</v>
      </c>
      <c r="I20" s="60">
        <v>2085.2890771041452</v>
      </c>
    </row>
    <row r="21" spans="1:9" ht="24" thickBot="1">
      <c r="A21" s="62" t="s">
        <v>8</v>
      </c>
      <c r="B21" s="64">
        <v>35.686191592528829</v>
      </c>
      <c r="C21" s="62">
        <v>32.065993553897933</v>
      </c>
      <c r="D21" s="62">
        <v>1.1128983585849572</v>
      </c>
      <c r="E21" s="64">
        <v>0.29178849258792594</v>
      </c>
      <c r="F21" s="64">
        <v>-35.761294165888657</v>
      </c>
      <c r="G21" s="64">
        <v>107.13367735094631</v>
      </c>
      <c r="H21" s="62">
        <v>-35.761294165888657</v>
      </c>
      <c r="I21" s="62">
        <v>107.13367735094631</v>
      </c>
    </row>
    <row r="23" spans="1:9">
      <c r="A23" s="78" t="s">
        <v>67</v>
      </c>
      <c r="B23" s="78"/>
      <c r="C23" s="78"/>
      <c r="D23" s="78"/>
      <c r="E23" s="78"/>
      <c r="G23" s="68" t="s">
        <v>59</v>
      </c>
      <c r="H23" s="69"/>
      <c r="I23" s="69"/>
    </row>
    <row r="24" spans="1:9">
      <c r="A24" s="78"/>
      <c r="B24" s="78"/>
      <c r="C24" s="78"/>
      <c r="D24" s="78"/>
      <c r="E24" s="78"/>
      <c r="G24" s="57"/>
      <c r="H24" s="57"/>
      <c r="I24" s="57"/>
    </row>
    <row r="25" spans="1:9">
      <c r="A25" s="78"/>
      <c r="B25" s="78"/>
      <c r="C25" s="78"/>
      <c r="D25" s="78"/>
      <c r="E25" s="78"/>
      <c r="G25" s="68" t="s">
        <v>68</v>
      </c>
      <c r="H25" s="69"/>
      <c r="I25" s="69"/>
    </row>
    <row r="26" spans="1:9">
      <c r="G26" s="57"/>
      <c r="H26" s="57"/>
      <c r="I26" s="57"/>
    </row>
    <row r="27" spans="1:9">
      <c r="A27" s="75" t="s">
        <v>69</v>
      </c>
      <c r="B27" s="79"/>
      <c r="C27" s="79"/>
      <c r="D27" s="79"/>
      <c r="E27" s="79"/>
      <c r="G27" s="68" t="s">
        <v>70</v>
      </c>
      <c r="H27" s="69"/>
      <c r="I27" s="69"/>
    </row>
    <row r="28" spans="1:9">
      <c r="A28" s="79"/>
      <c r="B28" s="79"/>
      <c r="C28" s="79"/>
      <c r="D28" s="79"/>
      <c r="E28" s="79"/>
      <c r="G28" s="57"/>
      <c r="H28" s="57"/>
      <c r="I28" s="57"/>
    </row>
    <row r="29" spans="1:9">
      <c r="A29" s="79"/>
      <c r="B29" s="79"/>
      <c r="C29" s="79"/>
      <c r="D29" s="79"/>
      <c r="E29" s="79"/>
      <c r="G29" s="68" t="s">
        <v>71</v>
      </c>
      <c r="H29" s="69"/>
      <c r="I29" s="69"/>
    </row>
    <row r="30" spans="1:9">
      <c r="A30" s="80"/>
      <c r="B30" s="80"/>
      <c r="C30" s="80"/>
      <c r="D30" s="80"/>
      <c r="E30" s="80"/>
      <c r="G30" s="47"/>
      <c r="H30" s="47"/>
      <c r="I30" s="47"/>
    </row>
    <row r="31" spans="1:9">
      <c r="A31" s="80"/>
      <c r="B31" s="80"/>
      <c r="C31" s="80"/>
      <c r="D31" s="80"/>
      <c r="E31" s="80"/>
      <c r="G31" s="68" t="s">
        <v>72</v>
      </c>
      <c r="H31" s="69"/>
      <c r="I31" s="69"/>
    </row>
    <row r="32" spans="1:9">
      <c r="A32" s="80"/>
      <c r="B32" s="80"/>
      <c r="C32" s="80"/>
      <c r="D32" s="80"/>
      <c r="E32" s="80"/>
    </row>
    <row r="33" spans="7:9">
      <c r="G33" s="68" t="s">
        <v>73</v>
      </c>
      <c r="H33" s="69"/>
      <c r="I33" s="69"/>
    </row>
  </sheetData>
  <mergeCells count="10">
    <mergeCell ref="G33:I33"/>
    <mergeCell ref="C3:E8"/>
    <mergeCell ref="G11:I14"/>
    <mergeCell ref="A23:E25"/>
    <mergeCell ref="G23:I23"/>
    <mergeCell ref="G25:I25"/>
    <mergeCell ref="A27:E32"/>
    <mergeCell ref="G27:I27"/>
    <mergeCell ref="G29:I29"/>
    <mergeCell ref="G31:I31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5"/>
  <sheetViews>
    <sheetView workbookViewId="0">
      <selection activeCell="C4" sqref="C4"/>
    </sheetView>
  </sheetViews>
  <sheetFormatPr defaultColWidth="9.140625" defaultRowHeight="27"/>
  <cols>
    <col min="1" max="1" width="37.140625" style="25" bestFit="1" customWidth="1"/>
    <col min="2" max="2" width="29.28515625" style="25" bestFit="1" customWidth="1"/>
    <col min="3" max="4" width="27.28515625" style="25" bestFit="1" customWidth="1"/>
    <col min="5" max="5" width="38.7109375" style="25" bestFit="1" customWidth="1"/>
    <col min="6" max="16384" width="9.140625" style="25"/>
  </cols>
  <sheetData>
    <row r="1" spans="1:5" ht="27.75">
      <c r="A1" s="24"/>
      <c r="B1" s="24" t="s">
        <v>5</v>
      </c>
      <c r="C1" s="24" t="s">
        <v>6</v>
      </c>
      <c r="D1" s="24" t="s">
        <v>7</v>
      </c>
      <c r="E1" s="24" t="s">
        <v>8</v>
      </c>
    </row>
    <row r="2" spans="1:5">
      <c r="A2" s="26" t="s">
        <v>5</v>
      </c>
      <c r="B2" s="26">
        <v>1</v>
      </c>
      <c r="C2" s="26"/>
      <c r="D2" s="26"/>
      <c r="E2" s="26"/>
    </row>
    <row r="3" spans="1:5">
      <c r="A3" s="26" t="s">
        <v>6</v>
      </c>
      <c r="B3" s="26">
        <v>-0.11847250421541022</v>
      </c>
      <c r="C3" s="26">
        <v>1</v>
      </c>
      <c r="D3" s="26"/>
      <c r="E3" s="26"/>
    </row>
    <row r="4" spans="1:5">
      <c r="A4" s="26" t="s">
        <v>7</v>
      </c>
      <c r="B4" s="26">
        <v>-8.4662984645415759E-2</v>
      </c>
      <c r="C4" s="66">
        <v>0.99351688833486773</v>
      </c>
      <c r="D4" s="26">
        <v>1</v>
      </c>
      <c r="E4" s="26"/>
    </row>
    <row r="5" spans="1:5" ht="27.75" thickBot="1">
      <c r="A5" s="27" t="s">
        <v>8</v>
      </c>
      <c r="B5" s="65">
        <v>-0.99821876007679899</v>
      </c>
      <c r="C5" s="27">
        <v>0.12907729878734148</v>
      </c>
      <c r="D5" s="27">
        <v>9.606525604476876E-2</v>
      </c>
      <c r="E5" s="27">
        <v>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0"/>
  <sheetViews>
    <sheetView workbookViewId="0">
      <selection activeCell="C27" sqref="C27"/>
    </sheetView>
  </sheetViews>
  <sheetFormatPr defaultRowHeight="12.75"/>
  <cols>
    <col min="1" max="1" width="32.7109375" bestFit="1" customWidth="1"/>
    <col min="2" max="2" width="12.7109375" bestFit="1" customWidth="1"/>
    <col min="3" max="3" width="12" bestFit="1" customWidth="1"/>
    <col min="4" max="4" width="12.5703125" bestFit="1" customWidth="1"/>
    <col min="5" max="5" width="12.42578125" bestFit="1" customWidth="1"/>
    <col min="6" max="6" width="15.85546875" bestFit="1" customWidth="1"/>
    <col min="7" max="7" width="14.5703125" bestFit="1" customWidth="1"/>
    <col min="8" max="8" width="13.140625" bestFit="1" customWidth="1"/>
    <col min="9" max="9" width="14.42578125" bestFit="1" customWidth="1"/>
  </cols>
  <sheetData>
    <row r="1" spans="1:9">
      <c r="A1" t="s">
        <v>23</v>
      </c>
    </row>
    <row r="2" spans="1:9" ht="13.5" thickBot="1"/>
    <row r="3" spans="1:9">
      <c r="A3" s="32" t="s">
        <v>24</v>
      </c>
      <c r="B3" s="32"/>
      <c r="C3" s="68" t="s">
        <v>49</v>
      </c>
      <c r="D3" s="69"/>
      <c r="E3" s="69"/>
      <c r="F3" s="69"/>
      <c r="G3" s="69"/>
    </row>
    <row r="4" spans="1:9">
      <c r="A4" s="21" t="s">
        <v>25</v>
      </c>
      <c r="B4" s="21">
        <v>0.93117387203740065</v>
      </c>
      <c r="C4" s="69"/>
      <c r="D4" s="69"/>
      <c r="E4" s="69"/>
      <c r="F4" s="69"/>
      <c r="G4" s="69"/>
    </row>
    <row r="5" spans="1:9">
      <c r="A5" s="21" t="s">
        <v>26</v>
      </c>
      <c r="B5" s="21">
        <v>0.86708477996512534</v>
      </c>
      <c r="C5" s="69"/>
      <c r="D5" s="69"/>
      <c r="E5" s="69"/>
      <c r="F5" s="69"/>
      <c r="G5" s="69"/>
    </row>
    <row r="6" spans="1:9">
      <c r="A6" s="33" t="s">
        <v>27</v>
      </c>
      <c r="B6" s="33">
        <v>0.86165966894329371</v>
      </c>
      <c r="C6" s="69"/>
      <c r="D6" s="69"/>
      <c r="E6" s="69"/>
      <c r="F6" s="69"/>
      <c r="G6" s="69"/>
    </row>
    <row r="7" spans="1:9">
      <c r="A7" s="21" t="s">
        <v>28</v>
      </c>
      <c r="B7" s="21">
        <v>6.069610535110133</v>
      </c>
      <c r="C7" s="69"/>
      <c r="D7" s="69"/>
      <c r="E7" s="69"/>
      <c r="F7" s="69"/>
      <c r="G7" s="69"/>
    </row>
    <row r="8" spans="1:9" ht="13.5" thickBot="1">
      <c r="A8" s="22" t="s">
        <v>29</v>
      </c>
      <c r="B8" s="22">
        <v>52</v>
      </c>
      <c r="C8" s="69"/>
      <c r="D8" s="69"/>
      <c r="E8" s="69"/>
      <c r="F8" s="69"/>
      <c r="G8" s="69"/>
    </row>
    <row r="10" spans="1:9" ht="13.5" thickBot="1">
      <c r="A10" t="s">
        <v>30</v>
      </c>
    </row>
    <row r="11" spans="1:9">
      <c r="A11" s="23"/>
      <c r="B11" s="23" t="s">
        <v>35</v>
      </c>
      <c r="C11" s="23" t="s">
        <v>36</v>
      </c>
      <c r="D11" s="23" t="s">
        <v>37</v>
      </c>
      <c r="E11" s="23" t="s">
        <v>38</v>
      </c>
      <c r="F11" s="23" t="s">
        <v>39</v>
      </c>
      <c r="G11" s="70" t="s">
        <v>50</v>
      </c>
      <c r="H11" s="69"/>
      <c r="I11" s="69"/>
    </row>
    <row r="12" spans="1:9">
      <c r="A12" s="21" t="s">
        <v>31</v>
      </c>
      <c r="B12" s="21">
        <v>2</v>
      </c>
      <c r="C12" s="21">
        <v>11776.183877344232</v>
      </c>
      <c r="D12" s="21">
        <v>5888.0919386721162</v>
      </c>
      <c r="E12" s="33">
        <v>159.82802498894878</v>
      </c>
      <c r="F12" s="33">
        <v>3.3696167387899371E-22</v>
      </c>
      <c r="G12" s="69"/>
      <c r="H12" s="69"/>
      <c r="I12" s="69"/>
    </row>
    <row r="13" spans="1:9">
      <c r="A13" s="21" t="s">
        <v>32</v>
      </c>
      <c r="B13" s="21">
        <v>49</v>
      </c>
      <c r="C13" s="21">
        <v>1805.1684303480758</v>
      </c>
      <c r="D13" s="21">
        <v>36.840172047919914</v>
      </c>
      <c r="E13" s="21"/>
      <c r="F13" s="21"/>
      <c r="G13" s="69"/>
      <c r="H13" s="69"/>
      <c r="I13" s="69"/>
    </row>
    <row r="14" spans="1:9" ht="13.5" thickBot="1">
      <c r="A14" s="22" t="s">
        <v>33</v>
      </c>
      <c r="B14" s="22">
        <v>51</v>
      </c>
      <c r="C14" s="22">
        <v>13581.352307692308</v>
      </c>
      <c r="D14" s="22"/>
      <c r="E14" s="22"/>
      <c r="F14" s="22"/>
      <c r="G14" s="69"/>
      <c r="H14" s="69"/>
      <c r="I14" s="69"/>
    </row>
    <row r="15" spans="1:9" ht="13.5" thickBot="1"/>
    <row r="16" spans="1:9">
      <c r="A16" s="23"/>
      <c r="B16" s="23" t="s">
        <v>40</v>
      </c>
      <c r="C16" s="23" t="s">
        <v>28</v>
      </c>
      <c r="D16" s="23" t="s">
        <v>41</v>
      </c>
      <c r="E16" s="23" t="s">
        <v>42</v>
      </c>
      <c r="F16" s="23" t="s">
        <v>43</v>
      </c>
      <c r="G16" s="23" t="s">
        <v>44</v>
      </c>
      <c r="H16" s="23" t="s">
        <v>45</v>
      </c>
      <c r="I16" s="23" t="s">
        <v>46</v>
      </c>
    </row>
    <row r="17" spans="1:11">
      <c r="A17" s="21" t="s">
        <v>34</v>
      </c>
      <c r="B17" s="43">
        <v>104.78551359503794</v>
      </c>
      <c r="C17" s="21">
        <v>6.4827189844267874</v>
      </c>
      <c r="D17" s="43">
        <v>16.163821669080608</v>
      </c>
      <c r="E17" s="43">
        <v>2.8351586170112716E-21</v>
      </c>
      <c r="F17" s="33">
        <v>91.758002054666264</v>
      </c>
      <c r="G17" s="33">
        <v>117.81302513540962</v>
      </c>
      <c r="H17" s="21">
        <v>91.758002054666264</v>
      </c>
      <c r="I17" s="21">
        <v>117.81302513540962</v>
      </c>
    </row>
    <row r="18" spans="1:11">
      <c r="A18" s="21" t="s">
        <v>11</v>
      </c>
      <c r="B18" s="43">
        <v>-6.6419300691321803</v>
      </c>
      <c r="C18" s="21">
        <v>3.1911929283334182</v>
      </c>
      <c r="D18" s="43">
        <v>-2.0813314074999814</v>
      </c>
      <c r="E18" s="43">
        <v>4.2650530230103102E-2</v>
      </c>
      <c r="F18" s="33">
        <v>-13.054872354812959</v>
      </c>
      <c r="G18" s="33">
        <v>-0.22898778345140158</v>
      </c>
      <c r="H18" s="21">
        <v>-13.054872354812959</v>
      </c>
      <c r="I18" s="21">
        <v>-0.22898778345140158</v>
      </c>
    </row>
    <row r="19" spans="1:11" ht="13.5" thickBot="1">
      <c r="A19" s="22" t="s">
        <v>12</v>
      </c>
      <c r="B19" s="44">
        <v>2.984298952933909</v>
      </c>
      <c r="C19" s="22">
        <v>0.16693613608610577</v>
      </c>
      <c r="D19" s="44">
        <v>17.876890066477912</v>
      </c>
      <c r="E19" s="44">
        <v>4.1113944732016289E-23</v>
      </c>
      <c r="F19" s="40">
        <v>2.648828227673234</v>
      </c>
      <c r="G19" s="40">
        <v>3.319769678194584</v>
      </c>
      <c r="H19" s="22">
        <v>2.648828227673234</v>
      </c>
      <c r="I19" s="22">
        <v>3.319769678194584</v>
      </c>
    </row>
    <row r="21" spans="1:11">
      <c r="A21" s="71" t="s">
        <v>51</v>
      </c>
      <c r="B21" s="71"/>
      <c r="C21" s="71"/>
      <c r="D21" s="71"/>
      <c r="E21" s="71"/>
      <c r="G21" s="72" t="s">
        <v>52</v>
      </c>
      <c r="H21" s="72"/>
      <c r="I21" s="72"/>
      <c r="J21" s="72"/>
      <c r="K21" s="72"/>
    </row>
    <row r="22" spans="1:11">
      <c r="A22" s="71"/>
      <c r="B22" s="71"/>
      <c r="C22" s="71"/>
      <c r="D22" s="71"/>
      <c r="E22" s="71"/>
      <c r="G22" s="72"/>
      <c r="H22" s="72"/>
      <c r="I22" s="72"/>
      <c r="J22" s="72"/>
      <c r="K22" s="72"/>
    </row>
    <row r="23" spans="1:11">
      <c r="A23" s="71"/>
      <c r="B23" s="71"/>
      <c r="C23" s="71"/>
      <c r="D23" s="71"/>
      <c r="E23" s="71"/>
      <c r="G23" s="72"/>
      <c r="H23" s="72"/>
      <c r="I23" s="72"/>
      <c r="J23" s="72"/>
      <c r="K23" s="72"/>
    </row>
    <row r="24" spans="1:11">
      <c r="A24" s="71"/>
      <c r="B24" s="71"/>
      <c r="C24" s="71"/>
      <c r="D24" s="71"/>
      <c r="E24" s="71"/>
      <c r="G24" s="72"/>
      <c r="H24" s="72"/>
      <c r="I24" s="72"/>
      <c r="J24" s="72"/>
      <c r="K24" s="72"/>
    </row>
    <row r="27" spans="1:11">
      <c r="A27" s="45"/>
      <c r="B27" s="45"/>
      <c r="D27" s="67" t="s">
        <v>53</v>
      </c>
      <c r="E27" s="67"/>
      <c r="F27" s="67"/>
      <c r="G27" s="67"/>
      <c r="H27" s="67"/>
    </row>
    <row r="28" spans="1:11">
      <c r="A28" s="46"/>
      <c r="B28" s="46"/>
      <c r="D28" s="67"/>
      <c r="E28" s="67"/>
      <c r="F28" s="67"/>
      <c r="G28" s="67"/>
      <c r="H28" s="67"/>
    </row>
    <row r="29" spans="1:11">
      <c r="A29" s="21"/>
      <c r="B29" s="21"/>
    </row>
    <row r="30" spans="1:11">
      <c r="A30" s="21"/>
      <c r="B30" s="21"/>
      <c r="D30" s="67" t="s">
        <v>54</v>
      </c>
      <c r="E30" s="67"/>
      <c r="F30" s="67"/>
      <c r="G30" s="67"/>
      <c r="H30" s="67"/>
    </row>
    <row r="31" spans="1:11">
      <c r="A31" s="21"/>
      <c r="B31" s="21"/>
      <c r="D31" s="67"/>
      <c r="E31" s="67"/>
      <c r="F31" s="67"/>
      <c r="G31" s="67"/>
      <c r="H31" s="67"/>
    </row>
    <row r="32" spans="1:11">
      <c r="A32" s="21"/>
      <c r="B32" s="21"/>
    </row>
    <row r="33" spans="1:8">
      <c r="A33" s="21"/>
      <c r="B33" s="21"/>
      <c r="D33" s="67" t="s">
        <v>55</v>
      </c>
      <c r="E33" s="67"/>
      <c r="F33" s="67"/>
      <c r="G33" s="67"/>
      <c r="H33" s="67"/>
    </row>
    <row r="34" spans="1:8">
      <c r="A34" s="21"/>
      <c r="B34" s="21"/>
      <c r="D34" s="67"/>
      <c r="E34" s="67"/>
      <c r="F34" s="67"/>
      <c r="G34" s="67"/>
      <c r="H34" s="67"/>
    </row>
    <row r="35" spans="1:8">
      <c r="A35" s="21"/>
      <c r="B35" s="21"/>
    </row>
    <row r="36" spans="1:8">
      <c r="A36" s="21"/>
      <c r="B36" s="21"/>
    </row>
    <row r="37" spans="1:8">
      <c r="A37" s="21"/>
      <c r="B37" s="21"/>
    </row>
    <row r="38" spans="1:8">
      <c r="A38" s="21"/>
      <c r="B38" s="21"/>
    </row>
    <row r="39" spans="1:8">
      <c r="A39" s="21"/>
      <c r="B39" s="21"/>
    </row>
    <row r="40" spans="1:8">
      <c r="A40" s="21"/>
      <c r="B40" s="21"/>
    </row>
    <row r="41" spans="1:8">
      <c r="A41" s="21"/>
      <c r="B41" s="21"/>
    </row>
    <row r="42" spans="1:8">
      <c r="A42" s="21"/>
      <c r="B42" s="21"/>
    </row>
    <row r="43" spans="1:8">
      <c r="A43" s="21"/>
      <c r="B43" s="21"/>
    </row>
    <row r="44" spans="1:8">
      <c r="A44" s="21"/>
      <c r="B44" s="21"/>
    </row>
    <row r="45" spans="1:8">
      <c r="A45" s="21"/>
      <c r="B45" s="21"/>
    </row>
    <row r="46" spans="1:8">
      <c r="A46" s="21"/>
      <c r="B46" s="21"/>
    </row>
    <row r="47" spans="1:8">
      <c r="A47" s="21"/>
      <c r="B47" s="21"/>
    </row>
    <row r="48" spans="1:8">
      <c r="A48" s="21"/>
      <c r="B48" s="21"/>
    </row>
    <row r="49" spans="1:2">
      <c r="A49" s="21"/>
      <c r="B49" s="21"/>
    </row>
    <row r="50" spans="1:2">
      <c r="A50" s="21"/>
      <c r="B50" s="21"/>
    </row>
    <row r="51" spans="1:2">
      <c r="A51" s="21"/>
      <c r="B51" s="21"/>
    </row>
    <row r="52" spans="1:2">
      <c r="A52" s="21"/>
      <c r="B52" s="21"/>
    </row>
    <row r="53" spans="1:2">
      <c r="A53" s="21"/>
      <c r="B53" s="21"/>
    </row>
    <row r="54" spans="1:2">
      <c r="A54" s="21"/>
      <c r="B54" s="21"/>
    </row>
    <row r="55" spans="1:2">
      <c r="A55" s="21"/>
      <c r="B55" s="21"/>
    </row>
    <row r="56" spans="1:2">
      <c r="A56" s="21"/>
      <c r="B56" s="21"/>
    </row>
    <row r="57" spans="1:2">
      <c r="A57" s="21"/>
      <c r="B57" s="21"/>
    </row>
    <row r="58" spans="1:2">
      <c r="A58" s="21"/>
      <c r="B58" s="21"/>
    </row>
    <row r="59" spans="1:2">
      <c r="A59" s="21"/>
      <c r="B59" s="21"/>
    </row>
    <row r="60" spans="1:2">
      <c r="A60" s="21"/>
      <c r="B60" s="21"/>
    </row>
    <row r="61" spans="1:2">
      <c r="A61" s="21"/>
      <c r="B61" s="21"/>
    </row>
    <row r="62" spans="1:2">
      <c r="A62" s="21"/>
      <c r="B62" s="21"/>
    </row>
    <row r="63" spans="1:2">
      <c r="A63" s="21"/>
      <c r="B63" s="21"/>
    </row>
    <row r="64" spans="1:2">
      <c r="A64" s="21"/>
      <c r="B64" s="21"/>
    </row>
    <row r="65" spans="1:2">
      <c r="A65" s="21"/>
      <c r="B65" s="21"/>
    </row>
    <row r="66" spans="1:2">
      <c r="A66" s="21"/>
      <c r="B66" s="21"/>
    </row>
    <row r="67" spans="1:2">
      <c r="A67" s="21"/>
      <c r="B67" s="21"/>
    </row>
    <row r="68" spans="1:2">
      <c r="A68" s="21"/>
      <c r="B68" s="21"/>
    </row>
    <row r="69" spans="1:2">
      <c r="A69" s="21"/>
      <c r="B69" s="21"/>
    </row>
    <row r="70" spans="1:2">
      <c r="A70" s="21"/>
      <c r="B70" s="21"/>
    </row>
    <row r="71" spans="1:2">
      <c r="A71" s="21"/>
      <c r="B71" s="21"/>
    </row>
    <row r="72" spans="1:2">
      <c r="A72" s="21"/>
      <c r="B72" s="21"/>
    </row>
    <row r="73" spans="1:2">
      <c r="A73" s="21"/>
      <c r="B73" s="21"/>
    </row>
    <row r="74" spans="1:2">
      <c r="A74" s="21"/>
      <c r="B74" s="21"/>
    </row>
    <row r="75" spans="1:2">
      <c r="A75" s="21"/>
      <c r="B75" s="21"/>
    </row>
    <row r="76" spans="1:2">
      <c r="A76" s="21"/>
      <c r="B76" s="21"/>
    </row>
    <row r="77" spans="1:2">
      <c r="A77" s="21"/>
      <c r="B77" s="21"/>
    </row>
    <row r="78" spans="1:2">
      <c r="A78" s="21"/>
      <c r="B78" s="21"/>
    </row>
    <row r="79" spans="1:2">
      <c r="A79" s="21"/>
      <c r="B79" s="21"/>
    </row>
    <row r="80" spans="1:2" ht="13.5" thickBot="1">
      <c r="A80" s="22"/>
      <c r="B80" s="22"/>
    </row>
  </sheetData>
  <mergeCells count="7">
    <mergeCell ref="D33:H34"/>
    <mergeCell ref="C3:G8"/>
    <mergeCell ref="G11:I14"/>
    <mergeCell ref="A21:E24"/>
    <mergeCell ref="G21:K24"/>
    <mergeCell ref="D27:H28"/>
    <mergeCell ref="D30:H3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workbookViewId="0">
      <selection activeCell="B9" sqref="B9"/>
    </sheetView>
  </sheetViews>
  <sheetFormatPr defaultRowHeight="12.75"/>
  <sheetData>
    <row r="1" spans="1:2">
      <c r="A1" s="23" t="s">
        <v>19</v>
      </c>
      <c r="B1" s="23" t="s">
        <v>21</v>
      </c>
    </row>
    <row r="2" spans="1:2">
      <c r="A2" s="21">
        <v>-11.5573779713352</v>
      </c>
      <c r="B2" s="21">
        <v>1</v>
      </c>
    </row>
    <row r="3" spans="1:2">
      <c r="A3" s="21">
        <v>-8.4592725978302568</v>
      </c>
      <c r="B3" s="21">
        <v>2</v>
      </c>
    </row>
    <row r="4" spans="1:2">
      <c r="A4" s="21">
        <v>-5.3611672243253157</v>
      </c>
      <c r="B4" s="21">
        <v>9</v>
      </c>
    </row>
    <row r="5" spans="1:2">
      <c r="A5" s="21">
        <v>-2.2630618508203746</v>
      </c>
      <c r="B5" s="21">
        <v>9</v>
      </c>
    </row>
    <row r="6" spans="1:2">
      <c r="A6" s="21">
        <v>0.83504352268456827</v>
      </c>
      <c r="B6" s="21">
        <v>11</v>
      </c>
    </row>
    <row r="7" spans="1:2">
      <c r="A7" s="21">
        <v>3.9331488961895111</v>
      </c>
      <c r="B7" s="21">
        <v>1</v>
      </c>
    </row>
    <row r="8" spans="1:2">
      <c r="A8" s="21">
        <v>7.0312542696944504</v>
      </c>
      <c r="B8" s="21">
        <v>12</v>
      </c>
    </row>
    <row r="9" spans="1:2" ht="13.5" thickBot="1">
      <c r="A9" s="22" t="s">
        <v>20</v>
      </c>
      <c r="B9" s="22">
        <v>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"/>
  <sheetViews>
    <sheetView workbookViewId="0">
      <selection activeCell="B5" sqref="B5"/>
    </sheetView>
  </sheetViews>
  <sheetFormatPr defaultColWidth="9.140625" defaultRowHeight="30"/>
  <cols>
    <col min="1" max="1" width="31.28515625" style="29" bestFit="1" customWidth="1"/>
    <col min="2" max="2" width="30.85546875" style="29" bestFit="1" customWidth="1"/>
    <col min="3" max="3" width="33" style="29" bestFit="1" customWidth="1"/>
    <col min="4" max="16384" width="9.140625" style="29"/>
  </cols>
  <sheetData>
    <row r="1" spans="1:3" ht="30.75">
      <c r="A1" s="28"/>
      <c r="B1" s="28" t="s">
        <v>11</v>
      </c>
      <c r="C1" s="28" t="s">
        <v>12</v>
      </c>
    </row>
    <row r="2" spans="1:3">
      <c r="A2" s="30" t="s">
        <v>11</v>
      </c>
      <c r="B2" s="30">
        <v>1</v>
      </c>
      <c r="C2" s="30"/>
    </row>
    <row r="3" spans="1:3" ht="30.75" thickBot="1">
      <c r="A3" s="31" t="s">
        <v>12</v>
      </c>
      <c r="B3" s="31">
        <v>0.10140536260721857</v>
      </c>
      <c r="C3" s="31">
        <v>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8"/>
  <sheetViews>
    <sheetView workbookViewId="0">
      <selection activeCell="C22" sqref="C21:C22"/>
    </sheetView>
  </sheetViews>
  <sheetFormatPr defaultRowHeight="12.75"/>
  <cols>
    <col min="1" max="1" width="27.28515625" bestFit="1" customWidth="1"/>
    <col min="2" max="2" width="12.5703125" bestFit="1" customWidth="1"/>
    <col min="3" max="3" width="12" bestFit="1" customWidth="1"/>
    <col min="4" max="4" width="12.5703125" bestFit="1" customWidth="1"/>
    <col min="5" max="5" width="12" bestFit="1" customWidth="1"/>
    <col min="6" max="6" width="15.85546875" bestFit="1" customWidth="1"/>
    <col min="7" max="7" width="14.5703125" bestFit="1" customWidth="1"/>
    <col min="8" max="8" width="13.140625" bestFit="1" customWidth="1"/>
    <col min="9" max="9" width="14.42578125" bestFit="1" customWidth="1"/>
  </cols>
  <sheetData>
    <row r="1" spans="1:9">
      <c r="A1" t="s">
        <v>23</v>
      </c>
    </row>
    <row r="2" spans="1:9" ht="13.5" thickBot="1"/>
    <row r="3" spans="1:9">
      <c r="A3" s="32" t="s">
        <v>24</v>
      </c>
      <c r="B3" s="32"/>
    </row>
    <row r="4" spans="1:9">
      <c r="A4" s="21" t="s">
        <v>25</v>
      </c>
      <c r="B4" s="21">
        <v>0.29971790678030358</v>
      </c>
    </row>
    <row r="5" spans="1:9">
      <c r="A5" s="21" t="s">
        <v>26</v>
      </c>
      <c r="B5" s="21">
        <v>8.9830823644766744E-2</v>
      </c>
    </row>
    <row r="6" spans="1:9">
      <c r="A6" s="34" t="s">
        <v>27</v>
      </c>
      <c r="B6" s="34">
        <v>7.1627440117662075E-2</v>
      </c>
    </row>
    <row r="7" spans="1:9">
      <c r="A7" s="21" t="s">
        <v>28</v>
      </c>
      <c r="B7" s="21">
        <v>31.864455559105441</v>
      </c>
    </row>
    <row r="8" spans="1:9" ht="13.5" thickBot="1">
      <c r="A8" s="22" t="s">
        <v>29</v>
      </c>
      <c r="B8" s="22">
        <v>52</v>
      </c>
    </row>
    <row r="10" spans="1:9" ht="13.5" thickBot="1">
      <c r="A10" t="s">
        <v>30</v>
      </c>
    </row>
    <row r="11" spans="1:9">
      <c r="A11" s="23"/>
      <c r="B11" s="23" t="s">
        <v>35</v>
      </c>
      <c r="C11" s="23" t="s">
        <v>36</v>
      </c>
      <c r="D11" s="23" t="s">
        <v>37</v>
      </c>
      <c r="E11" s="23" t="s">
        <v>38</v>
      </c>
      <c r="F11" s="23" t="s">
        <v>39</v>
      </c>
    </row>
    <row r="12" spans="1:9">
      <c r="A12" s="21" t="s">
        <v>31</v>
      </c>
      <c r="B12" s="21">
        <v>1</v>
      </c>
      <c r="C12" s="21">
        <v>5010.5600024214727</v>
      </c>
      <c r="D12" s="21">
        <v>5010.5600024214727</v>
      </c>
      <c r="E12" s="34">
        <v>4.9348421138855585</v>
      </c>
      <c r="F12" s="34">
        <v>3.0877081289159995E-2</v>
      </c>
    </row>
    <row r="13" spans="1:9">
      <c r="A13" s="21" t="s">
        <v>32</v>
      </c>
      <c r="B13" s="21">
        <v>50</v>
      </c>
      <c r="C13" s="21">
        <v>50767.176403910278</v>
      </c>
      <c r="D13" s="21">
        <v>1015.3435280782055</v>
      </c>
      <c r="E13" s="21"/>
      <c r="F13" s="21"/>
    </row>
    <row r="14" spans="1:9" ht="13.5" thickBot="1">
      <c r="A14" s="22" t="s">
        <v>33</v>
      </c>
      <c r="B14" s="22">
        <v>51</v>
      </c>
      <c r="C14" s="22">
        <v>55777.736406331751</v>
      </c>
      <c r="D14" s="22"/>
      <c r="E14" s="22"/>
      <c r="F14" s="22"/>
    </row>
    <row r="15" spans="1:9" ht="13.5" thickBot="1"/>
    <row r="16" spans="1:9">
      <c r="A16" s="23"/>
      <c r="B16" s="23" t="s">
        <v>40</v>
      </c>
      <c r="C16" s="23" t="s">
        <v>28</v>
      </c>
      <c r="D16" s="23" t="s">
        <v>41</v>
      </c>
      <c r="E16" s="23" t="s">
        <v>42</v>
      </c>
      <c r="F16" s="23" t="s">
        <v>43</v>
      </c>
      <c r="G16" s="23" t="s">
        <v>44</v>
      </c>
      <c r="H16" s="23" t="s">
        <v>45</v>
      </c>
      <c r="I16" s="23" t="s">
        <v>46</v>
      </c>
    </row>
    <row r="17" spans="1:9">
      <c r="A17" s="21" t="s">
        <v>34</v>
      </c>
      <c r="B17" s="21">
        <v>107.79848239736793</v>
      </c>
      <c r="C17" s="21">
        <v>33.194519922885519</v>
      </c>
      <c r="D17" s="21">
        <v>3.2474782779746638</v>
      </c>
      <c r="E17" s="21">
        <v>2.082418139969656E-3</v>
      </c>
      <c r="F17" s="21">
        <v>41.125326934445965</v>
      </c>
      <c r="G17" s="21">
        <v>174.47163786028989</v>
      </c>
      <c r="H17" s="21">
        <v>41.125326934445965</v>
      </c>
      <c r="I17" s="21">
        <v>174.47163786028989</v>
      </c>
    </row>
    <row r="18" spans="1:9" ht="13.5" thickBot="1">
      <c r="A18" s="22" t="s">
        <v>10</v>
      </c>
      <c r="B18" s="22">
        <v>-0.60739557830121726</v>
      </c>
      <c r="C18" s="22">
        <v>0.2734229690145793</v>
      </c>
      <c r="D18" s="22">
        <v>-2.2214504527190253</v>
      </c>
      <c r="E18" s="35">
        <v>3.0877081289159763E-2</v>
      </c>
      <c r="F18" s="22">
        <v>-1.1565817741730946</v>
      </c>
      <c r="G18" s="22">
        <v>-5.8209382429339929E-2</v>
      </c>
      <c r="H18" s="22">
        <v>-1.1565817741730946</v>
      </c>
      <c r="I18" s="22">
        <v>-5.8209382429339929E-2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workbookViewId="0">
      <selection activeCell="E12" sqref="E12"/>
    </sheetView>
  </sheetViews>
  <sheetFormatPr defaultColWidth="9.140625" defaultRowHeight="27"/>
  <cols>
    <col min="1" max="1" width="18.42578125" style="25" bestFit="1" customWidth="1"/>
    <col min="2" max="2" width="28.7109375" style="25" bestFit="1" customWidth="1"/>
    <col min="3" max="3" width="19.85546875" style="25" bestFit="1" customWidth="1"/>
    <col min="4" max="16384" width="9.140625" style="25"/>
  </cols>
  <sheetData>
    <row r="1" spans="1:3" ht="28.5" thickBot="1">
      <c r="A1" s="41"/>
      <c r="B1" s="42" t="s">
        <v>47</v>
      </c>
      <c r="C1" s="42" t="s">
        <v>48</v>
      </c>
    </row>
    <row r="2" spans="1:3" ht="27.75" thickBot="1">
      <c r="A2" s="42" t="s">
        <v>47</v>
      </c>
      <c r="B2" s="42">
        <v>1</v>
      </c>
      <c r="C2" s="42"/>
    </row>
    <row r="3" spans="1:3" ht="27.75" thickBot="1">
      <c r="A3" s="42" t="s">
        <v>48</v>
      </c>
      <c r="B3" s="42">
        <v>-4.7127877906612992E-2</v>
      </c>
      <c r="C3" s="42">
        <v>1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3"/>
  <dimension ref="A1:D21"/>
  <sheetViews>
    <sheetView workbookViewId="0">
      <selection activeCell="E11" sqref="E11"/>
    </sheetView>
  </sheetViews>
  <sheetFormatPr defaultColWidth="9.140625" defaultRowHeight="12.75"/>
  <cols>
    <col min="1" max="1" width="9.140625" style="1"/>
    <col min="2" max="2" width="16.7109375" style="1" customWidth="1"/>
    <col min="3" max="3" width="13.85546875" style="1" customWidth="1"/>
    <col min="4" max="4" width="29.42578125" style="1" customWidth="1"/>
    <col min="5" max="16384" width="9.140625" style="1"/>
  </cols>
  <sheetData>
    <row r="1" spans="1:4" ht="20.25" thickBot="1">
      <c r="A1" s="6" t="s">
        <v>0</v>
      </c>
      <c r="B1" s="7" t="s">
        <v>1</v>
      </c>
      <c r="C1" s="7" t="s">
        <v>2</v>
      </c>
      <c r="D1" s="7" t="s">
        <v>3</v>
      </c>
    </row>
    <row r="2" spans="1:4" ht="20.25" thickBot="1">
      <c r="A2" s="8">
        <v>624</v>
      </c>
      <c r="B2" s="9">
        <v>1</v>
      </c>
      <c r="C2" s="9">
        <v>1</v>
      </c>
      <c r="D2" s="9">
        <v>3</v>
      </c>
    </row>
    <row r="3" spans="1:4" ht="20.25" thickBot="1">
      <c r="A3" s="8">
        <v>702</v>
      </c>
      <c r="B3" s="9">
        <v>0</v>
      </c>
      <c r="C3" s="9">
        <v>1</v>
      </c>
      <c r="D3" s="9">
        <v>5</v>
      </c>
    </row>
    <row r="4" spans="1:4" ht="20.25" thickBot="1">
      <c r="A4" s="8">
        <v>831</v>
      </c>
      <c r="B4" s="9">
        <v>1</v>
      </c>
      <c r="C4" s="9">
        <v>0</v>
      </c>
      <c r="D4" s="9">
        <v>12</v>
      </c>
    </row>
    <row r="5" spans="1:4" ht="20.25" thickBot="1">
      <c r="A5" s="8">
        <v>728</v>
      </c>
      <c r="B5" s="9">
        <v>0</v>
      </c>
      <c r="C5" s="9">
        <v>0</v>
      </c>
      <c r="D5" s="9">
        <v>11</v>
      </c>
    </row>
    <row r="6" spans="1:4" ht="20.25" thickBot="1">
      <c r="A6" s="8">
        <v>454</v>
      </c>
      <c r="B6" s="9">
        <v>1</v>
      </c>
      <c r="C6" s="9">
        <v>0</v>
      </c>
      <c r="D6" s="9">
        <v>6</v>
      </c>
    </row>
    <row r="7" spans="1:4" ht="20.25" thickBot="1">
      <c r="A7" s="8">
        <v>428</v>
      </c>
      <c r="B7" s="9">
        <v>1</v>
      </c>
      <c r="C7" s="9">
        <v>0</v>
      </c>
      <c r="D7" s="9">
        <v>5</v>
      </c>
    </row>
    <row r="8" spans="1:4" ht="20.25" thickBot="1">
      <c r="A8" s="8">
        <v>711</v>
      </c>
      <c r="B8" s="9">
        <v>1</v>
      </c>
      <c r="C8" s="9">
        <v>1</v>
      </c>
      <c r="D8" s="9">
        <v>4</v>
      </c>
    </row>
    <row r="9" spans="1:4" ht="20.25" thickBot="1">
      <c r="A9" s="8">
        <v>751</v>
      </c>
      <c r="B9" s="9">
        <v>0</v>
      </c>
      <c r="C9" s="9">
        <v>1</v>
      </c>
      <c r="D9" s="9">
        <v>6</v>
      </c>
    </row>
    <row r="10" spans="1:4" ht="20.25" thickBot="1">
      <c r="A10" s="8">
        <v>1243</v>
      </c>
      <c r="B10" s="9">
        <v>0</v>
      </c>
      <c r="C10" s="9">
        <v>0</v>
      </c>
      <c r="D10" s="9">
        <v>21</v>
      </c>
    </row>
    <row r="11" spans="1:4" ht="20.25" thickBot="1">
      <c r="A11" s="8">
        <v>781</v>
      </c>
      <c r="B11" s="9">
        <v>1</v>
      </c>
      <c r="C11" s="9">
        <v>0</v>
      </c>
      <c r="D11" s="9">
        <v>12</v>
      </c>
    </row>
    <row r="12" spans="1:4" ht="20.25" thickBot="1">
      <c r="A12" s="8">
        <v>718</v>
      </c>
      <c r="B12" s="9">
        <v>0</v>
      </c>
      <c r="C12" s="9">
        <v>0</v>
      </c>
      <c r="D12" s="9">
        <v>11</v>
      </c>
    </row>
    <row r="13" spans="1:4" ht="20.25" thickBot="1">
      <c r="A13" s="8">
        <v>912</v>
      </c>
      <c r="B13" s="9">
        <v>1</v>
      </c>
      <c r="C13" s="9">
        <v>1</v>
      </c>
      <c r="D13" s="9">
        <v>8</v>
      </c>
    </row>
    <row r="14" spans="1:4" ht="20.25" thickBot="1">
      <c r="A14" s="8">
        <v>790</v>
      </c>
      <c r="B14" s="9">
        <v>1</v>
      </c>
      <c r="C14" s="9">
        <v>1</v>
      </c>
      <c r="D14" s="9">
        <v>6</v>
      </c>
    </row>
    <row r="15" spans="1:4" ht="20.25" thickBot="1">
      <c r="A15" s="8">
        <v>327</v>
      </c>
      <c r="B15" s="9">
        <v>0</v>
      </c>
      <c r="C15" s="9">
        <v>0</v>
      </c>
      <c r="D15" s="9">
        <v>2</v>
      </c>
    </row>
    <row r="16" spans="1:4" ht="20.25" thickBot="1">
      <c r="A16" s="8">
        <v>220</v>
      </c>
      <c r="B16" s="9">
        <v>1</v>
      </c>
      <c r="C16" s="9">
        <v>0</v>
      </c>
      <c r="D16" s="9">
        <v>1</v>
      </c>
    </row>
    <row r="17" spans="1:4" ht="20.25" thickBot="1">
      <c r="A17" s="8">
        <v>867</v>
      </c>
      <c r="B17" s="9">
        <v>0</v>
      </c>
      <c r="C17" s="9">
        <v>1</v>
      </c>
      <c r="D17" s="9">
        <v>7</v>
      </c>
    </row>
    <row r="18" spans="1:4" ht="20.25" thickBot="1">
      <c r="A18" s="8">
        <v>1808</v>
      </c>
      <c r="B18" s="9">
        <v>1</v>
      </c>
      <c r="C18" s="9">
        <v>1</v>
      </c>
      <c r="D18" s="9">
        <v>26</v>
      </c>
    </row>
    <row r="19" spans="1:4" ht="20.25" thickBot="1">
      <c r="A19" s="8">
        <v>862</v>
      </c>
      <c r="B19" s="9">
        <v>1</v>
      </c>
      <c r="C19" s="9">
        <v>0</v>
      </c>
      <c r="D19" s="9">
        <v>14</v>
      </c>
    </row>
    <row r="20" spans="1:4" ht="20.25" thickBot="1">
      <c r="A20" s="8">
        <v>602</v>
      </c>
      <c r="B20" s="9">
        <v>1</v>
      </c>
      <c r="C20" s="9">
        <v>1</v>
      </c>
      <c r="D20" s="9">
        <v>3</v>
      </c>
    </row>
    <row r="21" spans="1:4" ht="20.25" thickBot="1">
      <c r="A21" s="8">
        <v>323</v>
      </c>
      <c r="B21" s="9">
        <v>0</v>
      </c>
      <c r="C21" s="9">
        <v>0</v>
      </c>
      <c r="D21" s="9">
        <v>2</v>
      </c>
    </row>
  </sheetData>
  <phoneticPr fontId="0" type="noConversion"/>
  <pageMargins left="0.78740157499999996" right="0.78740157499999996" top="0.984251969" bottom="0.984251969" header="0.49212598499999999" footer="0.49212598499999999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50" r:id="rId4">
          <objectPr defaultSize="0" r:id="rId5">
            <anchor moveWithCells="1">
              <from>
                <xdr:col>4</xdr:col>
                <xdr:colOff>238125</xdr:colOff>
                <xdr:row>0</xdr:row>
                <xdr:rowOff>28575</xdr:rowOff>
              </from>
              <to>
                <xdr:col>14</xdr:col>
                <xdr:colOff>238125</xdr:colOff>
                <xdr:row>4</xdr:row>
                <xdr:rowOff>66675</xdr:rowOff>
              </to>
            </anchor>
          </objectPr>
        </oleObject>
      </mc:Choice>
      <mc:Fallback>
        <oleObject progId="Word.Document.8" shapeId="2050" r:id="rId4"/>
      </mc:Fallback>
    </mc:AlternateContent>
    <mc:AlternateContent xmlns:mc="http://schemas.openxmlformats.org/markup-compatibility/2006">
      <mc:Choice Requires="x14">
        <oleObject progId="Word.Document.8" shapeId="2052" r:id="rId6">
          <objectPr defaultSize="0" r:id="rId7">
            <anchor moveWithCells="1">
              <from>
                <xdr:col>4</xdr:col>
                <xdr:colOff>219075</xdr:colOff>
                <xdr:row>4</xdr:row>
                <xdr:rowOff>95250</xdr:rowOff>
              </from>
              <to>
                <xdr:col>14</xdr:col>
                <xdr:colOff>219075</xdr:colOff>
                <xdr:row>8</xdr:row>
                <xdr:rowOff>200025</xdr:rowOff>
              </to>
            </anchor>
          </objectPr>
        </oleObject>
      </mc:Choice>
      <mc:Fallback>
        <oleObject progId="Word.Document.8" shapeId="2052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0"/>
  <sheetViews>
    <sheetView workbookViewId="0">
      <selection activeCell="A15" sqref="A15"/>
    </sheetView>
  </sheetViews>
  <sheetFormatPr defaultColWidth="9.140625" defaultRowHeight="23.25"/>
  <cols>
    <col min="1" max="1" width="50" style="47" bestFit="1" customWidth="1"/>
    <col min="2" max="2" width="23.5703125" style="47" bestFit="1" customWidth="1"/>
    <col min="3" max="3" width="22.42578125" style="47" bestFit="1" customWidth="1"/>
    <col min="4" max="4" width="23.5703125" style="47" bestFit="1" customWidth="1"/>
    <col min="5" max="5" width="23" style="47" bestFit="1" customWidth="1"/>
    <col min="6" max="6" width="29.140625" style="47" bestFit="1" customWidth="1"/>
    <col min="7" max="7" width="26.85546875" style="47" bestFit="1" customWidth="1"/>
    <col min="8" max="8" width="24.28515625" style="47" bestFit="1" customWidth="1"/>
    <col min="9" max="9" width="26.7109375" style="47" bestFit="1" customWidth="1"/>
    <col min="10" max="16384" width="9.140625" style="47"/>
  </cols>
  <sheetData>
    <row r="1" spans="1:9">
      <c r="A1" s="47" t="s">
        <v>23</v>
      </c>
    </row>
    <row r="2" spans="1:9" ht="24" thickBot="1">
      <c r="C2" s="73" t="s">
        <v>56</v>
      </c>
      <c r="D2" s="74"/>
      <c r="E2" s="74"/>
    </row>
    <row r="3" spans="1:9">
      <c r="A3" s="48" t="s">
        <v>24</v>
      </c>
      <c r="B3" s="48"/>
      <c r="C3" s="74"/>
      <c r="D3" s="74"/>
      <c r="E3" s="74"/>
    </row>
    <row r="4" spans="1:9">
      <c r="A4" s="49" t="s">
        <v>25</v>
      </c>
      <c r="B4" s="49">
        <v>0.99703204690663549</v>
      </c>
      <c r="C4" s="74"/>
      <c r="D4" s="74"/>
      <c r="E4" s="74"/>
    </row>
    <row r="5" spans="1:9">
      <c r="A5" s="49" t="s">
        <v>26</v>
      </c>
      <c r="B5" s="49">
        <v>0.9940729025588354</v>
      </c>
      <c r="C5" s="74"/>
      <c r="D5" s="74"/>
      <c r="E5" s="74"/>
    </row>
    <row r="6" spans="1:9">
      <c r="A6" s="50" t="s">
        <v>27</v>
      </c>
      <c r="B6" s="50">
        <v>0.99296157178861699</v>
      </c>
      <c r="C6" s="74"/>
      <c r="D6" s="74"/>
      <c r="E6" s="74"/>
    </row>
    <row r="7" spans="1:9">
      <c r="A7" s="49" t="s">
        <v>28</v>
      </c>
      <c r="B7" s="49">
        <v>29.160993798975475</v>
      </c>
      <c r="C7" s="74"/>
      <c r="D7" s="74"/>
      <c r="E7" s="74"/>
    </row>
    <row r="8" spans="1:9" ht="24" thickBot="1">
      <c r="A8" s="51" t="s">
        <v>29</v>
      </c>
      <c r="B8" s="51">
        <v>20</v>
      </c>
      <c r="C8" s="74"/>
      <c r="D8" s="74"/>
      <c r="E8" s="74"/>
    </row>
    <row r="9" spans="1:9">
      <c r="C9" s="74"/>
      <c r="D9" s="74"/>
      <c r="E9" s="74"/>
      <c r="G9" s="73" t="s">
        <v>57</v>
      </c>
      <c r="H9" s="73"/>
      <c r="I9" s="73"/>
    </row>
    <row r="10" spans="1:9" ht="24" thickBot="1">
      <c r="A10" s="47" t="s">
        <v>30</v>
      </c>
      <c r="G10" s="73"/>
      <c r="H10" s="73"/>
      <c r="I10" s="73"/>
    </row>
    <row r="11" spans="1:9">
      <c r="A11" s="48"/>
      <c r="B11" s="48" t="s">
        <v>35</v>
      </c>
      <c r="C11" s="48" t="s">
        <v>36</v>
      </c>
      <c r="D11" s="48" t="s">
        <v>37</v>
      </c>
      <c r="E11" s="48" t="s">
        <v>38</v>
      </c>
      <c r="F11" s="52" t="s">
        <v>39</v>
      </c>
      <c r="G11" s="73"/>
      <c r="H11" s="73"/>
      <c r="I11" s="73"/>
    </row>
    <row r="12" spans="1:9">
      <c r="A12" s="49" t="s">
        <v>31</v>
      </c>
      <c r="B12" s="49">
        <v>3</v>
      </c>
      <c r="C12" s="49">
        <v>2281921.9830504986</v>
      </c>
      <c r="D12" s="49">
        <v>760640.66101683292</v>
      </c>
      <c r="E12" s="49">
        <v>894.48877795718261</v>
      </c>
      <c r="F12" s="50">
        <v>5.0715064706103632E-18</v>
      </c>
      <c r="G12" s="73"/>
      <c r="H12" s="73"/>
      <c r="I12" s="73"/>
    </row>
    <row r="13" spans="1:9">
      <c r="A13" s="49" t="s">
        <v>32</v>
      </c>
      <c r="B13" s="49">
        <v>16</v>
      </c>
      <c r="C13" s="49">
        <v>13605.816949502179</v>
      </c>
      <c r="D13" s="49">
        <v>850.36355934388621</v>
      </c>
      <c r="E13" s="49"/>
      <c r="F13" s="49"/>
      <c r="G13" s="73"/>
      <c r="H13" s="73"/>
      <c r="I13" s="73"/>
    </row>
    <row r="14" spans="1:9" ht="24" thickBot="1">
      <c r="A14" s="51" t="s">
        <v>33</v>
      </c>
      <c r="B14" s="51">
        <v>19</v>
      </c>
      <c r="C14" s="51">
        <v>2295527.8000000007</v>
      </c>
      <c r="D14" s="51"/>
      <c r="E14" s="51"/>
      <c r="F14" s="51"/>
      <c r="G14" s="73"/>
      <c r="H14" s="73"/>
      <c r="I14" s="73"/>
    </row>
    <row r="15" spans="1:9" ht="24" thickBot="1"/>
    <row r="16" spans="1:9">
      <c r="A16" s="48"/>
      <c r="B16" s="52" t="s">
        <v>40</v>
      </c>
      <c r="C16" s="48" t="s">
        <v>28</v>
      </c>
      <c r="D16" s="48" t="s">
        <v>41</v>
      </c>
      <c r="E16" s="52" t="s">
        <v>42</v>
      </c>
      <c r="F16" s="52" t="s">
        <v>43</v>
      </c>
      <c r="G16" s="52" t="s">
        <v>44</v>
      </c>
      <c r="H16" s="48" t="s">
        <v>45</v>
      </c>
      <c r="I16" s="48" t="s">
        <v>46</v>
      </c>
    </row>
    <row r="17" spans="1:9">
      <c r="A17" s="49" t="s">
        <v>34</v>
      </c>
      <c r="B17" s="53">
        <v>184.97086414123316</v>
      </c>
      <c r="C17" s="49">
        <v>14.526016859253163</v>
      </c>
      <c r="D17" s="49">
        <v>12.733763559100206</v>
      </c>
      <c r="E17" s="53">
        <v>8.6671930637579656E-10</v>
      </c>
      <c r="F17" s="50">
        <v>154.17708422894165</v>
      </c>
      <c r="G17" s="50">
        <v>215.76464405352468</v>
      </c>
      <c r="H17" s="49">
        <v>154.17708422894165</v>
      </c>
      <c r="I17" s="49">
        <v>215.76464405352468</v>
      </c>
    </row>
    <row r="18" spans="1:9">
      <c r="A18" s="49" t="s">
        <v>1</v>
      </c>
      <c r="B18" s="54">
        <v>-3.3011085415241959</v>
      </c>
      <c r="C18" s="49">
        <v>13.417671966300878</v>
      </c>
      <c r="D18" s="49">
        <v>-0.24602692254029515</v>
      </c>
      <c r="E18" s="54">
        <v>0.80878969789328992</v>
      </c>
      <c r="F18" s="54">
        <v>-31.745302257463202</v>
      </c>
      <c r="G18" s="54">
        <v>25.143085174414811</v>
      </c>
      <c r="H18" s="49">
        <v>-31.745302257463202</v>
      </c>
      <c r="I18" s="49">
        <v>25.143085174414811</v>
      </c>
    </row>
    <row r="19" spans="1:9">
      <c r="A19" s="49" t="s">
        <v>2</v>
      </c>
      <c r="B19" s="53">
        <v>298.54757716903902</v>
      </c>
      <c r="C19" s="49">
        <v>13.277078366381906</v>
      </c>
      <c r="D19" s="49">
        <v>22.485939220255975</v>
      </c>
      <c r="E19" s="53">
        <v>1.5604359960429499E-13</v>
      </c>
      <c r="F19" s="50">
        <v>270.40142856862826</v>
      </c>
      <c r="G19" s="50">
        <v>326.69372576944977</v>
      </c>
      <c r="H19" s="49">
        <v>270.40142856862826</v>
      </c>
      <c r="I19" s="49">
        <v>326.69372576944977</v>
      </c>
    </row>
    <row r="20" spans="1:9" ht="24" thickBot="1">
      <c r="A20" s="51" t="s">
        <v>3</v>
      </c>
      <c r="B20" s="55">
        <v>50.516774697892579</v>
      </c>
      <c r="C20" s="51">
        <v>1.0393417263864939</v>
      </c>
      <c r="D20" s="51">
        <v>48.6045863601816</v>
      </c>
      <c r="E20" s="55">
        <v>8.2617731520725082E-19</v>
      </c>
      <c r="F20" s="56">
        <v>48.31346867903585</v>
      </c>
      <c r="G20" s="56">
        <v>52.720080716749308</v>
      </c>
      <c r="H20" s="51">
        <v>48.31346867903585</v>
      </c>
      <c r="I20" s="51">
        <v>52.720080716749308</v>
      </c>
    </row>
    <row r="22" spans="1:9">
      <c r="A22" s="73" t="s">
        <v>58</v>
      </c>
      <c r="B22" s="73"/>
      <c r="C22" s="73"/>
      <c r="D22" s="73"/>
      <c r="G22" s="68" t="s">
        <v>59</v>
      </c>
      <c r="H22" s="69"/>
      <c r="I22" s="69"/>
    </row>
    <row r="23" spans="1:9">
      <c r="A23" s="73"/>
      <c r="B23" s="73"/>
      <c r="C23" s="73"/>
      <c r="D23" s="73"/>
      <c r="G23" s="57"/>
      <c r="H23" s="57"/>
      <c r="I23" s="57"/>
    </row>
    <row r="24" spans="1:9" ht="22.9" customHeight="1">
      <c r="A24" s="73"/>
      <c r="B24" s="73"/>
      <c r="C24" s="73"/>
      <c r="D24" s="73"/>
      <c r="G24" s="68" t="s">
        <v>60</v>
      </c>
      <c r="H24" s="69"/>
      <c r="I24" s="69"/>
    </row>
    <row r="25" spans="1:9">
      <c r="A25" s="73"/>
      <c r="B25" s="73"/>
      <c r="C25" s="73"/>
      <c r="D25" s="73"/>
      <c r="G25" s="57"/>
      <c r="H25" s="57"/>
      <c r="I25" s="57"/>
    </row>
    <row r="26" spans="1:9" ht="22.9" customHeight="1">
      <c r="A26" s="73"/>
      <c r="B26" s="73"/>
      <c r="C26" s="73"/>
      <c r="D26" s="73"/>
      <c r="G26" s="75" t="s">
        <v>61</v>
      </c>
      <c r="H26" s="76"/>
      <c r="I26" s="76"/>
    </row>
    <row r="27" spans="1:9">
      <c r="G27" s="57"/>
      <c r="H27" s="57"/>
      <c r="I27" s="57"/>
    </row>
    <row r="28" spans="1:9">
      <c r="A28" s="68" t="s">
        <v>62</v>
      </c>
      <c r="B28" s="69"/>
      <c r="C28" s="69"/>
      <c r="D28" s="69"/>
      <c r="E28" s="69"/>
      <c r="G28" s="68" t="s">
        <v>63</v>
      </c>
      <c r="H28" s="69"/>
      <c r="I28" s="69"/>
    </row>
    <row r="29" spans="1:9">
      <c r="A29" s="69"/>
      <c r="B29" s="69"/>
      <c r="C29" s="69"/>
      <c r="D29" s="69"/>
      <c r="E29" s="69"/>
    </row>
    <row r="30" spans="1:9">
      <c r="A30" s="69"/>
      <c r="B30" s="69"/>
      <c r="C30" s="69"/>
      <c r="D30" s="69"/>
      <c r="E30" s="69"/>
      <c r="G30" s="68" t="s">
        <v>64</v>
      </c>
      <c r="H30" s="69"/>
      <c r="I30" s="69"/>
    </row>
  </sheetData>
  <mergeCells count="9">
    <mergeCell ref="A28:E30"/>
    <mergeCell ref="G28:I28"/>
    <mergeCell ref="G30:I30"/>
    <mergeCell ref="C2:E9"/>
    <mergeCell ref="G9:I14"/>
    <mergeCell ref="A22:D26"/>
    <mergeCell ref="G22:I22"/>
    <mergeCell ref="G24:I24"/>
    <mergeCell ref="G26:I26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7"/>
  <dimension ref="A1:E16"/>
  <sheetViews>
    <sheetView workbookViewId="0">
      <selection activeCell="B1" sqref="B1:E16"/>
    </sheetView>
  </sheetViews>
  <sheetFormatPr defaultColWidth="9.140625" defaultRowHeight="12.75"/>
  <cols>
    <col min="1" max="1" width="11.85546875" style="1" bestFit="1" customWidth="1"/>
    <col min="2" max="2" width="15.7109375" style="1" bestFit="1" customWidth="1"/>
    <col min="3" max="3" width="13.85546875" style="1" bestFit="1" customWidth="1"/>
    <col min="4" max="4" width="6.42578125" style="1" bestFit="1" customWidth="1"/>
    <col min="5" max="5" width="20.7109375" style="1" bestFit="1" customWidth="1"/>
    <col min="6" max="16384" width="9.140625" style="1"/>
  </cols>
  <sheetData>
    <row r="1" spans="1:5" ht="20.25" thickBot="1">
      <c r="A1" s="2" t="s">
        <v>4</v>
      </c>
      <c r="B1" s="3" t="s">
        <v>5</v>
      </c>
      <c r="C1" s="3" t="s">
        <v>6</v>
      </c>
      <c r="D1" s="3" t="s">
        <v>7</v>
      </c>
      <c r="E1" s="3" t="s">
        <v>8</v>
      </c>
    </row>
    <row r="2" spans="1:5" ht="20.25" thickBot="1">
      <c r="A2" s="4">
        <v>107135</v>
      </c>
      <c r="B2" s="5">
        <v>1</v>
      </c>
      <c r="C2" s="5">
        <v>2</v>
      </c>
      <c r="D2" s="5">
        <v>94</v>
      </c>
      <c r="E2" s="5">
        <v>3537</v>
      </c>
    </row>
    <row r="3" spans="1:5" ht="20.25" thickBot="1">
      <c r="A3" s="4">
        <v>107750</v>
      </c>
      <c r="B3" s="5">
        <v>2</v>
      </c>
      <c r="C3" s="5">
        <v>2</v>
      </c>
      <c r="D3" s="5">
        <v>96</v>
      </c>
      <c r="E3" s="5">
        <v>3174</v>
      </c>
    </row>
    <row r="4" spans="1:5" ht="20.25" thickBot="1">
      <c r="A4" s="4">
        <v>108573</v>
      </c>
      <c r="B4" s="5">
        <v>2</v>
      </c>
      <c r="C4" s="5">
        <v>3</v>
      </c>
      <c r="D4" s="5">
        <v>116</v>
      </c>
      <c r="E4" s="5">
        <v>3072</v>
      </c>
    </row>
    <row r="5" spans="1:5" ht="20.25" thickBot="1">
      <c r="A5" s="4">
        <v>99151</v>
      </c>
      <c r="B5" s="5">
        <v>3</v>
      </c>
      <c r="C5" s="5">
        <v>4</v>
      </c>
      <c r="D5" s="5">
        <v>149</v>
      </c>
      <c r="E5" s="5">
        <v>2683</v>
      </c>
    </row>
    <row r="6" spans="1:5" ht="20.25" thickBot="1">
      <c r="A6" s="4">
        <v>85663</v>
      </c>
      <c r="B6" s="5">
        <v>3</v>
      </c>
      <c r="C6" s="5">
        <v>2</v>
      </c>
      <c r="D6" s="5">
        <v>98</v>
      </c>
      <c r="E6" s="5">
        <v>2512</v>
      </c>
    </row>
    <row r="7" spans="1:5" ht="20.25" thickBot="1">
      <c r="A7" s="4">
        <v>80614</v>
      </c>
      <c r="B7" s="5">
        <v>3</v>
      </c>
      <c r="C7" s="5">
        <v>3</v>
      </c>
      <c r="D7" s="5">
        <v>115</v>
      </c>
      <c r="E7" s="5">
        <v>2580</v>
      </c>
    </row>
    <row r="8" spans="1:5" ht="20.25" thickBot="1">
      <c r="A8" s="4">
        <v>74624</v>
      </c>
      <c r="B8" s="5">
        <v>4</v>
      </c>
      <c r="C8" s="5">
        <v>2</v>
      </c>
      <c r="D8" s="5">
        <v>93</v>
      </c>
      <c r="E8" s="5">
        <v>2031</v>
      </c>
    </row>
    <row r="9" spans="1:5" ht="20.25" thickBot="1">
      <c r="A9" s="4">
        <v>64195</v>
      </c>
      <c r="B9" s="5">
        <v>5</v>
      </c>
      <c r="C9" s="5">
        <v>3</v>
      </c>
      <c r="D9" s="5">
        <v>119</v>
      </c>
      <c r="E9" s="5">
        <v>1549</v>
      </c>
    </row>
    <row r="10" spans="1:5" ht="20.25" thickBot="1">
      <c r="A10" s="4">
        <v>40950</v>
      </c>
      <c r="B10" s="5">
        <v>6</v>
      </c>
      <c r="C10" s="5">
        <v>4</v>
      </c>
      <c r="D10" s="5">
        <v>142</v>
      </c>
      <c r="E10" s="5">
        <v>1104</v>
      </c>
    </row>
    <row r="11" spans="1:5" ht="20.25" thickBot="1">
      <c r="A11" s="4">
        <v>82479</v>
      </c>
      <c r="B11" s="5">
        <v>4</v>
      </c>
      <c r="C11" s="5">
        <v>2</v>
      </c>
      <c r="D11" s="5">
        <v>93</v>
      </c>
      <c r="E11" s="5">
        <v>2119</v>
      </c>
    </row>
    <row r="12" spans="1:5" ht="20.25" thickBot="1">
      <c r="A12" s="4">
        <v>41926</v>
      </c>
      <c r="B12" s="5">
        <v>6</v>
      </c>
      <c r="C12" s="5">
        <v>3</v>
      </c>
      <c r="D12" s="5">
        <v>122</v>
      </c>
      <c r="E12" s="5">
        <v>1068</v>
      </c>
    </row>
    <row r="13" spans="1:5" ht="20.25" thickBot="1">
      <c r="A13" s="4">
        <v>20386</v>
      </c>
      <c r="B13" s="5">
        <v>7</v>
      </c>
      <c r="C13" s="5">
        <v>1</v>
      </c>
      <c r="D13" s="5">
        <v>72</v>
      </c>
      <c r="E13" s="5">
        <v>549</v>
      </c>
    </row>
    <row r="14" spans="1:5" ht="20.25" thickBot="1">
      <c r="A14" s="4">
        <v>48141</v>
      </c>
      <c r="B14" s="5">
        <v>6</v>
      </c>
      <c r="C14" s="5">
        <v>1</v>
      </c>
      <c r="D14" s="5">
        <v>72</v>
      </c>
      <c r="E14" s="5">
        <v>1043</v>
      </c>
    </row>
    <row r="15" spans="1:5" ht="20.25" thickBot="1">
      <c r="A15" s="4">
        <v>30062</v>
      </c>
      <c r="B15" s="5">
        <v>7</v>
      </c>
      <c r="C15" s="5">
        <v>2</v>
      </c>
      <c r="D15" s="5">
        <v>97</v>
      </c>
      <c r="E15" s="5">
        <v>671</v>
      </c>
    </row>
    <row r="16" spans="1:5" ht="20.25" thickBot="1">
      <c r="A16" s="4">
        <v>65520</v>
      </c>
      <c r="B16" s="5">
        <v>5</v>
      </c>
      <c r="C16" s="5">
        <v>4</v>
      </c>
      <c r="D16" s="5">
        <v>148</v>
      </c>
      <c r="E16" s="5">
        <v>1521</v>
      </c>
    </row>
  </sheetData>
  <phoneticPr fontId="0" type="noConversion"/>
  <pageMargins left="0.78740157499999996" right="0.78740157499999996" top="0.984251969" bottom="0.984251969" header="0.49212598499999999" footer="0.49212598499999999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3074" r:id="rId4">
          <objectPr defaultSize="0" r:id="rId5">
            <anchor moveWithCells="1">
              <from>
                <xdr:col>5</xdr:col>
                <xdr:colOff>209550</xdr:colOff>
                <xdr:row>1</xdr:row>
                <xdr:rowOff>47625</xdr:rowOff>
              </from>
              <to>
                <xdr:col>17</xdr:col>
                <xdr:colOff>523875</xdr:colOff>
                <xdr:row>5</xdr:row>
                <xdr:rowOff>142875</xdr:rowOff>
              </to>
            </anchor>
          </objectPr>
        </oleObject>
      </mc:Choice>
      <mc:Fallback>
        <oleObject progId="Word.Document.8" shapeId="307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exerc1</vt:lpstr>
      <vt:lpstr>Exerc1 - Resultados</vt:lpstr>
      <vt:lpstr>Exerc1 - Histograma dos Erros</vt:lpstr>
      <vt:lpstr>Exerc1 - Multicolinearidade</vt:lpstr>
      <vt:lpstr>Exerc1 - Heterocedasticidade</vt:lpstr>
      <vt:lpstr>Exerc1 - Autocorrelação Serial</vt:lpstr>
      <vt:lpstr>exerc2</vt:lpstr>
      <vt:lpstr>Exerc2 - Resultados</vt:lpstr>
      <vt:lpstr>exerc3</vt:lpstr>
      <vt:lpstr>Exerc3 - Resultados</vt:lpstr>
      <vt:lpstr>Exerc3 - Multicolinearidade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Josefa Alvarez Alvarez</dc:creator>
  <cp:lastModifiedBy>Joao Chang Junior</cp:lastModifiedBy>
  <dcterms:created xsi:type="dcterms:W3CDTF">2004-10-19T19:37:15Z</dcterms:created>
  <dcterms:modified xsi:type="dcterms:W3CDTF">2023-05-26T20:22:18Z</dcterms:modified>
</cp:coreProperties>
</file>